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_AKCE\mail od táty\mail 2021-06-21\"/>
    </mc:Choice>
  </mc:AlternateContent>
  <xr:revisionPtr revIDLastSave="0" documentId="8_{971141B7-223A-4827-813F-BD311FECDB17}" xr6:coauthVersionLast="45" xr6:coauthVersionMax="45" xr10:uidLastSave="{00000000-0000-0000-0000-000000000000}"/>
  <bookViews>
    <workbookView xWindow="-108" yWindow="-108" windowWidth="23256" windowHeight="1260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8" i="1" s="1"/>
  <c r="I50" i="1"/>
  <c r="I49" i="1"/>
  <c r="I48" i="1"/>
  <c r="I47" i="1"/>
  <c r="G39" i="1"/>
  <c r="F39" i="1"/>
  <c r="G115" i="12"/>
  <c r="AC115" i="12"/>
  <c r="AD115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I11" i="12"/>
  <c r="K11" i="12"/>
  <c r="K8" i="12" s="1"/>
  <c r="M11" i="12"/>
  <c r="O11" i="12"/>
  <c r="Q11" i="12"/>
  <c r="U11" i="12"/>
  <c r="U8" i="12" s="1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K39" i="12"/>
  <c r="K38" i="12" s="1"/>
  <c r="M39" i="12"/>
  <c r="M38" i="12" s="1"/>
  <c r="O39" i="12"/>
  <c r="Q39" i="12"/>
  <c r="U39" i="12"/>
  <c r="U38" i="12" s="1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O38" i="12" s="1"/>
  <c r="Q41" i="12"/>
  <c r="U41" i="12"/>
  <c r="G42" i="12"/>
  <c r="M42" i="12" s="1"/>
  <c r="I42" i="12"/>
  <c r="I38" i="12" s="1"/>
  <c r="K42" i="12"/>
  <c r="O42" i="12"/>
  <c r="Q42" i="12"/>
  <c r="Q38" i="12" s="1"/>
  <c r="U42" i="12"/>
  <c r="G44" i="12"/>
  <c r="G43" i="12" s="1"/>
  <c r="I44" i="12"/>
  <c r="K44" i="12"/>
  <c r="M44" i="12"/>
  <c r="O44" i="12"/>
  <c r="O43" i="12" s="1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I43" i="12" s="1"/>
  <c r="K46" i="12"/>
  <c r="O46" i="12"/>
  <c r="Q46" i="12"/>
  <c r="Q43" i="12" s="1"/>
  <c r="U46" i="12"/>
  <c r="G47" i="12"/>
  <c r="I47" i="12"/>
  <c r="K47" i="12"/>
  <c r="K43" i="12" s="1"/>
  <c r="M47" i="12"/>
  <c r="O47" i="12"/>
  <c r="Q47" i="12"/>
  <c r="U47" i="12"/>
  <c r="U43" i="12" s="1"/>
  <c r="G48" i="12"/>
  <c r="I48" i="12"/>
  <c r="K48" i="12"/>
  <c r="M48" i="12"/>
  <c r="O48" i="12"/>
  <c r="Q48" i="12"/>
  <c r="U48" i="12"/>
  <c r="G49" i="12"/>
  <c r="G50" i="12"/>
  <c r="M50" i="12" s="1"/>
  <c r="I50" i="12"/>
  <c r="I49" i="12" s="1"/>
  <c r="K50" i="12"/>
  <c r="K49" i="12" s="1"/>
  <c r="O50" i="12"/>
  <c r="Q50" i="12"/>
  <c r="Q49" i="12" s="1"/>
  <c r="U50" i="12"/>
  <c r="U49" i="12" s="1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O49" i="12" s="1"/>
  <c r="Q53" i="12"/>
  <c r="U53" i="12"/>
  <c r="G54" i="12"/>
  <c r="M54" i="12" s="1"/>
  <c r="I54" i="12"/>
  <c r="K54" i="12"/>
  <c r="O54" i="12"/>
  <c r="Q54" i="12"/>
  <c r="U54" i="12"/>
  <c r="G56" i="12"/>
  <c r="G55" i="12" s="1"/>
  <c r="I56" i="12"/>
  <c r="K56" i="12"/>
  <c r="M56" i="12"/>
  <c r="O56" i="12"/>
  <c r="O55" i="12" s="1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I55" i="12" s="1"/>
  <c r="K58" i="12"/>
  <c r="O58" i="12"/>
  <c r="Q58" i="12"/>
  <c r="Q55" i="12" s="1"/>
  <c r="U58" i="12"/>
  <c r="G59" i="12"/>
  <c r="I59" i="12"/>
  <c r="K59" i="12"/>
  <c r="K55" i="12" s="1"/>
  <c r="M59" i="12"/>
  <c r="O59" i="12"/>
  <c r="Q59" i="12"/>
  <c r="U59" i="12"/>
  <c r="U55" i="12" s="1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1" i="12"/>
  <c r="I71" i="12"/>
  <c r="K71" i="12"/>
  <c r="K70" i="12" s="1"/>
  <c r="M71" i="12"/>
  <c r="O71" i="12"/>
  <c r="Q71" i="12"/>
  <c r="U71" i="12"/>
  <c r="U70" i="12" s="1"/>
  <c r="G72" i="12"/>
  <c r="I72" i="12"/>
  <c r="K72" i="12"/>
  <c r="M72" i="12"/>
  <c r="O72" i="12"/>
  <c r="Q72" i="12"/>
  <c r="U72" i="12"/>
  <c r="G73" i="12"/>
  <c r="G70" i="12" s="1"/>
  <c r="I73" i="12"/>
  <c r="K73" i="12"/>
  <c r="O73" i="12"/>
  <c r="O70" i="12" s="1"/>
  <c r="Q73" i="12"/>
  <c r="U73" i="12"/>
  <c r="G74" i="12"/>
  <c r="M74" i="12" s="1"/>
  <c r="I74" i="12"/>
  <c r="I70" i="12" s="1"/>
  <c r="K74" i="12"/>
  <c r="O74" i="12"/>
  <c r="Q74" i="12"/>
  <c r="Q70" i="12" s="1"/>
  <c r="U74" i="12"/>
  <c r="G75" i="12"/>
  <c r="I75" i="12"/>
  <c r="K75" i="12"/>
  <c r="M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90" i="12"/>
  <c r="M90" i="12" s="1"/>
  <c r="I90" i="12"/>
  <c r="I89" i="12" s="1"/>
  <c r="K90" i="12"/>
  <c r="K89" i="12" s="1"/>
  <c r="O90" i="12"/>
  <c r="Q90" i="12"/>
  <c r="Q89" i="12" s="1"/>
  <c r="U90" i="12"/>
  <c r="U89" i="12" s="1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O89" i="12" s="1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I99" i="12"/>
  <c r="K99" i="12"/>
  <c r="Q99" i="12"/>
  <c r="U99" i="12"/>
  <c r="G100" i="12"/>
  <c r="G99" i="12" s="1"/>
  <c r="I100" i="12"/>
  <c r="K100" i="12"/>
  <c r="M100" i="12"/>
  <c r="M99" i="12" s="1"/>
  <c r="O100" i="12"/>
  <c r="O99" i="12" s="1"/>
  <c r="Q100" i="12"/>
  <c r="U100" i="12"/>
  <c r="G102" i="12"/>
  <c r="M102" i="12" s="1"/>
  <c r="I102" i="12"/>
  <c r="I101" i="12" s="1"/>
  <c r="K102" i="12"/>
  <c r="K101" i="12" s="1"/>
  <c r="O102" i="12"/>
  <c r="Q102" i="12"/>
  <c r="Q101" i="12" s="1"/>
  <c r="U102" i="12"/>
  <c r="U101" i="12" s="1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O101" i="12" s="1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Q108" i="12"/>
  <c r="U108" i="12"/>
  <c r="G109" i="12"/>
  <c r="O109" i="12"/>
  <c r="G110" i="12"/>
  <c r="M110" i="12" s="1"/>
  <c r="M109" i="12" s="1"/>
  <c r="I110" i="12"/>
  <c r="I109" i="12" s="1"/>
  <c r="K110" i="12"/>
  <c r="K109" i="12" s="1"/>
  <c r="O110" i="12"/>
  <c r="Q110" i="12"/>
  <c r="Q109" i="12" s="1"/>
  <c r="U110" i="12"/>
  <c r="U109" i="12" s="1"/>
  <c r="I111" i="12"/>
  <c r="K111" i="12"/>
  <c r="Q111" i="12"/>
  <c r="U111" i="12"/>
  <c r="G112" i="12"/>
  <c r="G111" i="12" s="1"/>
  <c r="I112" i="12"/>
  <c r="K112" i="12"/>
  <c r="M112" i="12"/>
  <c r="O112" i="12"/>
  <c r="O111" i="12" s="1"/>
  <c r="Q112" i="12"/>
  <c r="U112" i="12"/>
  <c r="G113" i="12"/>
  <c r="M113" i="12" s="1"/>
  <c r="I113" i="12"/>
  <c r="K113" i="12"/>
  <c r="O113" i="12"/>
  <c r="Q113" i="12"/>
  <c r="U113" i="12"/>
  <c r="I20" i="1"/>
  <c r="I19" i="1"/>
  <c r="I18" i="1"/>
  <c r="I17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G28" i="1"/>
  <c r="G23" i="1"/>
  <c r="M89" i="12"/>
  <c r="M111" i="12"/>
  <c r="M55" i="12"/>
  <c r="M101" i="12"/>
  <c r="M43" i="12"/>
  <c r="M49" i="12"/>
  <c r="G101" i="12"/>
  <c r="M73" i="12"/>
  <c r="M70" i="12" s="1"/>
  <c r="G38" i="12"/>
  <c r="M9" i="12"/>
  <c r="M8" i="12" s="1"/>
  <c r="G89" i="12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<sst xmlns="http://schemas.openxmlformats.org/spreadsheetml/2006/main" count="569" uniqueCount="304">
  <si>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</si>
  <si>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</si>
  <si>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</si>
  <si>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</si>
  <si>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</si>
  <si>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</si>
  <si>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</si>
  <si>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</si>
  <si>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</si>
  <si>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</si>
  <si>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</si>
  <si>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</si>
  <si>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</si>
  <si>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</si>
  <si>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</si>
  <si>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</si>
  <si>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</si>
  <si>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</si>
  <si>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</si>
  <si>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</si>
  <si>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</si>
  <si>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</si>
  <si>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</si>
  <si>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</si>
  <si>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</si>
  <si>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</si>
  <si>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</si>
  <si>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</si>
  <si>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</si>
  <si>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</si>
  <si>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</si>
  <si>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</si>
  <si>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</si>
  <si>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</si>
  <si>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</si>
  <si>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</si>
  <si>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</si>
  <si>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</si>
  <si>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</si>
  <si>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</si>
  <si>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</si>
  <si>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</si>
  <si>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</si>
  <si>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</si>
  <si>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</si>
  <si>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 Hrubšice-výstavba RD - komuniakce a VO - MĚSTO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</si>
  <si>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</si>
  <si>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</si>
  <si>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</si>
  <si>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</si>
  <si>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</si>
  <si>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</si>
  <si>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</si>
  <si>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</si>
  <si>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</si>
  <si>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</si>
  <si>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</si>
  <si>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</si>
  <si>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</si>
  <si>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</si>
  <si>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</si>
  <si>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</si>
  <si>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</si>
  <si>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</si>
  <si>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</si>
  <si>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</si>
  <si>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</si>
  <si>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</si>
  <si>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</si>
  <si>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</si>
  <si>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</si>
  <si>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</si>
  <si>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</si>
  <si>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</si>
  <si>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</si>
  <si>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</si>
  <si>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</si>
  <si>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</si>
  <si>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</si>
  <si>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</si>
  <si>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</si>
  <si>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</si>
  <si>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</si>
  <si>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</si>
  <si>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</si>
  <si>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</si>
  <si>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</si>
  <si>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</si>
  <si>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</si>
  <si>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</si>
  <si>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</si>
  <si>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</si>
  <si>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</si>
  <si>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</si>
  <si>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</si>
  <si>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</si>
  <si>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</si>
  <si>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</si>
  <si>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</si>
  <si>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</si>
  <si>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</si>
  <si>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</si>
  <si>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</si>
  <si>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sucho, (B3)</t>
  </si>
  <si>
    <t>m2</t>
  </si>
  <si>
    <t>POL1_0</t>
  </si>
  <si>
    <t>113107242R00</t>
  </si>
  <si>
    <t>Odstranění podkladu nad 200 m2, živičného tl.10 cm, (B1)</t>
  </si>
  <si>
    <t>113107112R00</t>
  </si>
  <si>
    <t>Odstranění podkladu pl. 200 m2,kam.těžené tl.20 cm, (B5)</t>
  </si>
  <si>
    <t>113107222R00</t>
  </si>
  <si>
    <t>Odstranění podkladu nad 200 m2,kam.drcené tl.20 cm, (B7)</t>
  </si>
  <si>
    <t>113201111R00</t>
  </si>
  <si>
    <t>Vytrhání obrub chodníkových ležatých, (B11)</t>
  </si>
  <si>
    <t>m</t>
  </si>
  <si>
    <t>113202111R00</t>
  </si>
  <si>
    <t>Vytrhání obrub z krajníků nebo obrubníků stojatých, (B9)</t>
  </si>
  <si>
    <t>121101102R00</t>
  </si>
  <si>
    <t>Sejmutí ornice s přemístěním přes 50 do 100 m, (F1)</t>
  </si>
  <si>
    <t>m3</t>
  </si>
  <si>
    <t>Sejmutí ornice s přemístěním přes 50 do 100 m, -podorničí  (F2)</t>
  </si>
  <si>
    <t>122202202R00</t>
  </si>
  <si>
    <t>Odkopávky pro silnice v hor. 3 do 1000 m3, (K1)</t>
  </si>
  <si>
    <t>132201110R00</t>
  </si>
  <si>
    <t>Hloubení rýh š.do 60 cm v hor.3 do 50 m3, STROJNĚ, (K4)</t>
  </si>
  <si>
    <t>132201211R00</t>
  </si>
  <si>
    <t>Hloubení rýh š.do 200 cm hor.3 do 100 m3,STROJNĚ, (K3)</t>
  </si>
  <si>
    <t>133201101R00</t>
  </si>
  <si>
    <t>Hloubení šachet v hor.3 do 100 m3, (K5)</t>
  </si>
  <si>
    <t>151101102R00</t>
  </si>
  <si>
    <t>Pažení a rozepření stěn rýh - příložné - hl. do 4m, C2)</t>
  </si>
  <si>
    <t>151101112R00</t>
  </si>
  <si>
    <t>Odstranění pažení stěn rýh - příložné - hl. do 4 m, (C2)</t>
  </si>
  <si>
    <t>161101101R00</t>
  </si>
  <si>
    <t>Svislé přemístění výkopku z hor.1-4 do 2,5 m, (C1)</t>
  </si>
  <si>
    <t>162701105R00</t>
  </si>
  <si>
    <t>Vodorovné přemístění výkopku z hor.1-4 do 10000 m, (K8)</t>
  </si>
  <si>
    <t>162701109R00</t>
  </si>
  <si>
    <t>Příplatek k vod. přemístění hor.1-4 za další 1 km, (K9)</t>
  </si>
  <si>
    <t>171101141R00</t>
  </si>
  <si>
    <t>Násyp pro silnice a železnice v množství 0,75 m3/m, (K2)</t>
  </si>
  <si>
    <t>171201201R00</t>
  </si>
  <si>
    <t>Uložení sypaniny na skl.-modelace na výšku přes 2m, (K10)</t>
  </si>
  <si>
    <t>174101101R00</t>
  </si>
  <si>
    <t>Zásyp jam, rýh, šachet se zhutněním, (C28)</t>
  </si>
  <si>
    <t>175101101R00</t>
  </si>
  <si>
    <t>Obsyp potrubí bez prohození sypaniny, (K20)</t>
  </si>
  <si>
    <t>180402111R00</t>
  </si>
  <si>
    <t>Založení trávníku parkového výsevem v rovině, (F7)</t>
  </si>
  <si>
    <t>181101102R00</t>
  </si>
  <si>
    <t>Úprava pláně v zářezech v hor. 1-4, se zhutněním, (A13)</t>
  </si>
  <si>
    <t>181301101R00</t>
  </si>
  <si>
    <t>Rozprostření ornice, rovina, tl. do 10 cm do 500m2, (F6)</t>
  </si>
  <si>
    <t>181301106R00</t>
  </si>
  <si>
    <t>Rozprostření ornice, rovina, tl. 30-40 cm,do 500m2, (F3)</t>
  </si>
  <si>
    <t>199000002R00</t>
  </si>
  <si>
    <t>Poplatek za skládku horniny 1- 4, (K11)</t>
  </si>
  <si>
    <t>199000006</t>
  </si>
  <si>
    <t>Nákup násypového materiálu včetně dovozu, (A17)</t>
  </si>
  <si>
    <t>00572460</t>
  </si>
  <si>
    <t>Směs travní technická balení 25 kg PROFI, (F8)</t>
  </si>
  <si>
    <t>kg</t>
  </si>
  <si>
    <t>POL3_0</t>
  </si>
  <si>
    <t>58337345</t>
  </si>
  <si>
    <t>Štěrkopísek frakce 0-32 C, (K21)</t>
  </si>
  <si>
    <t>T</t>
  </si>
  <si>
    <t>211571111R00</t>
  </si>
  <si>
    <t>Výplň odvodňovacích žeber štěrkopískem tříděným, (E4)</t>
  </si>
  <si>
    <t>212572111R00</t>
  </si>
  <si>
    <t>Lože trativodu ze štěrkopísku tříděného, (E3)</t>
  </si>
  <si>
    <t>212755114R00</t>
  </si>
  <si>
    <t>Trativody z drenážních trubek DN 10 cm bez lože, (E1)</t>
  </si>
  <si>
    <t>28611223.A</t>
  </si>
  <si>
    <t>Trubka PVC drenážní flexibilní d 100 mm, (D5)</t>
  </si>
  <si>
    <t>388317777R00</t>
  </si>
  <si>
    <t>Těleso trub. kabelovodu z bet.C 12/15 otevř. výkop, (J4)</t>
  </si>
  <si>
    <t>388357777R00</t>
  </si>
  <si>
    <t>Bednění stěn tělesa kabelovodu trubkového, výkop, (J7)</t>
  </si>
  <si>
    <t>388995111R00</t>
  </si>
  <si>
    <t>Trubky tělesa kabelovodu z PVC 160/6,2 mm, výkop, (J8)</t>
  </si>
  <si>
    <t>34571147.02</t>
  </si>
  <si>
    <t>Trubka kabelová chránička KOPOFLEX KF 09063, DN 110 mm (J12)</t>
  </si>
  <si>
    <t>345PC001</t>
  </si>
  <si>
    <t>Kabelová plastová chránička 110/94 - dělená , DN 110 mm (J11)</t>
  </si>
  <si>
    <t>451573111R00</t>
  </si>
  <si>
    <t>Lože pod potrubí ze štěrkopísku do 63 mm, (K19)</t>
  </si>
  <si>
    <t>452111111R00</t>
  </si>
  <si>
    <t>Osazení betonových pražců plochy do 250 cm2, (C5)</t>
  </si>
  <si>
    <t>kus</t>
  </si>
  <si>
    <t>452112121R00</t>
  </si>
  <si>
    <t>Osazení beton. prstenců pod mříže, výšky do 200 mm, (C7)</t>
  </si>
  <si>
    <t>59218562</t>
  </si>
  <si>
    <t>Krajník silniční CBS - K  50x25x8 cm, (C6)</t>
  </si>
  <si>
    <t>59223821</t>
  </si>
  <si>
    <t>Vpusť uliční betonová TBV-Q 660/180 18x66x10 cm, (C8)</t>
  </si>
  <si>
    <t>564851111R00</t>
  </si>
  <si>
    <t>Podklad ze štěrkodrti po zhutnění tloušťky 15 cm, (A23)</t>
  </si>
  <si>
    <t>564861111R00</t>
  </si>
  <si>
    <t>Podklad ze štěrkodrti po zhutnění tloušťky 20 cm, (A24)</t>
  </si>
  <si>
    <t>565151211R00</t>
  </si>
  <si>
    <t>Podklad z obal kam.ACP 16+,ACP 22+,nad 3 m,tl.7 cm, (A20)</t>
  </si>
  <si>
    <t>569903311R00</t>
  </si>
  <si>
    <t>Zřízení zemních krajnic se zhutněním, (K7)</t>
  </si>
  <si>
    <t>573111112R00</t>
  </si>
  <si>
    <t>Postřik živičný infiltr.+ posyp,z asfaltu 1 kg/m2, (A19)</t>
  </si>
  <si>
    <t>573211111R00</t>
  </si>
  <si>
    <t>Postřik živičný spojovací z asfaltu 0,5-0,7 kg/m2, (A22)</t>
  </si>
  <si>
    <t>577142112R00</t>
  </si>
  <si>
    <t>Beton asfaltový ACO 11+, ACO 16+, nad 3 m, tl.5 cm, (A21)</t>
  </si>
  <si>
    <t>591241111R00</t>
  </si>
  <si>
    <t>Kladení dlažby drobné kostky, lože z MC tl. 5 cm, (A33)</t>
  </si>
  <si>
    <t>596215021R00</t>
  </si>
  <si>
    <t>Kladení zámkové dlažby tl. 6 cm do drtě tl. 4 cm, (A30)</t>
  </si>
  <si>
    <t>596245041R00</t>
  </si>
  <si>
    <t>Kladení zámkové dlažby tl. 8 cm do MC tl. 5 cm, (A25)</t>
  </si>
  <si>
    <t>58380129</t>
  </si>
  <si>
    <t>Kostka dlažební drobná 10/12 štípaná Itř. 1t=4,0m2, (A34)</t>
  </si>
  <si>
    <t>59245267.1</t>
  </si>
  <si>
    <t>Dlažba antracit pro nevidomé 20x10x6, (A32)</t>
  </si>
  <si>
    <t>59245117.8</t>
  </si>
  <si>
    <t>Dlažba 20x10x8 cm přírodní, (A27)</t>
  </si>
  <si>
    <t>59245112.4</t>
  </si>
  <si>
    <t>Dlažba 20x10x6 cm přírodní, (A31)</t>
  </si>
  <si>
    <t>831312121R00</t>
  </si>
  <si>
    <t>Montáž trub kameninových, pryž. kroužek, DN 150, (C9)</t>
  </si>
  <si>
    <t>837311221R00</t>
  </si>
  <si>
    <t>Montáž tvar. kamenin. odboč. pryž. krouž. DN 150, (C17)</t>
  </si>
  <si>
    <t>837312221R00</t>
  </si>
  <si>
    <t>Montáž tvarov. kamenin. jednoos. pryž. kr. DN 150, (C12)</t>
  </si>
  <si>
    <t>837PC002</t>
  </si>
  <si>
    <t>Dodávka a montáž spojky na napojení na betonovou, kanalizaci do odvrtu včetně odvrtu (B29)</t>
  </si>
  <si>
    <t>895941311R00</t>
  </si>
  <si>
    <t>Zřízení vpusti uliční z dílců typ UVB - 50, (C19)</t>
  </si>
  <si>
    <t>899203111R00</t>
  </si>
  <si>
    <t>Osazení mříží litinových s rámem do 150 kg</t>
  </si>
  <si>
    <t>899331111R00</t>
  </si>
  <si>
    <t>Výšková úprava vstupu do 20 cm, zvýšení poklopu, (C28)</t>
  </si>
  <si>
    <t>899623141R00</t>
  </si>
  <si>
    <t>Obetonování potrubí nebo zdiva stok betonem C12/15, (C26)</t>
  </si>
  <si>
    <t>286PC001</t>
  </si>
  <si>
    <t>Vtoková mříž plastová D400 rozměr 500x500 , s litinovým rámem   (C25)</t>
  </si>
  <si>
    <t>59223823</t>
  </si>
  <si>
    <t>Dno vpusti bet. TBV-Q 500/626 D 61,6x50x5 cm, (C20)</t>
  </si>
  <si>
    <t>59223824</t>
  </si>
  <si>
    <t>Vpusť uliční betonová TBV-Q 500/590/200V 59x50x5, (C21)</t>
  </si>
  <si>
    <t>59223825</t>
  </si>
  <si>
    <t>Vpusť uliční betonová TBV-Q 500/290 29x50x5 cm, (C22)</t>
  </si>
  <si>
    <t>59223826</t>
  </si>
  <si>
    <t>Vpusť uliční betonová TBV-Q 500/590 59x50x5 cm, (C23)</t>
  </si>
  <si>
    <t>59710632</t>
  </si>
  <si>
    <t>Trouba kamenin.glazov.se spoj F dl.1000, DN 150 mm, (C10)</t>
  </si>
  <si>
    <t>597109640</t>
  </si>
  <si>
    <t>Koleno kameninové glazované s těsněním F DN 150 mm, 30°   (C13)</t>
  </si>
  <si>
    <t>597109840</t>
  </si>
  <si>
    <t>Koleno kameninové glazované s těsněním F DN 150 mm, 45°   (C15)</t>
  </si>
  <si>
    <t>5977110240</t>
  </si>
  <si>
    <t>Koleno kameninové glazované s těsněním F DN 150 mm, 90°   (C14)</t>
  </si>
  <si>
    <t>597115380</t>
  </si>
  <si>
    <t>Odbočka kam. jednod. šik s těs F/F 45° DN 150/100, (C18)</t>
  </si>
  <si>
    <t>914002813R00</t>
  </si>
  <si>
    <t>Osazení velkorozměrových značek, tabule 150x100 cm, (G2)</t>
  </si>
  <si>
    <t>917862111R00</t>
  </si>
  <si>
    <t>Osazení stojat. obrub.bet. s opěrou,lože z C 12/15, (D3)</t>
  </si>
  <si>
    <t>919731122R00</t>
  </si>
  <si>
    <t>Zarovnání styčné plochy živičné tl. do 10 cm, (B13)</t>
  </si>
  <si>
    <t>404452350</t>
  </si>
  <si>
    <t>Sloupek Al 60, dl. 3500, kompletní, (G7)</t>
  </si>
  <si>
    <t>59217421</t>
  </si>
  <si>
    <t>Obrubník chodníkový   1000/100/250, (D8)</t>
  </si>
  <si>
    <t>59217450.B</t>
  </si>
  <si>
    <t>Obrubník silniční 100/15/15 II nat, (D5)</t>
  </si>
  <si>
    <t>59217450</t>
  </si>
  <si>
    <t>Obrubník silniční  100/15/25 II nat, (D4)</t>
  </si>
  <si>
    <t>59217480</t>
  </si>
  <si>
    <t>Obrubník silniční přechodový L 1000/150/150-250, (D6)</t>
  </si>
  <si>
    <t>59217481</t>
  </si>
  <si>
    <t>Obrubník silniční přechodový P 1000/150/150-250, (D7)</t>
  </si>
  <si>
    <t>966006211</t>
  </si>
  <si>
    <t>Odstranění doprav. značek ze sloupů nebo konzolí, vč. sloupků</t>
  </si>
  <si>
    <t>979082213R00</t>
  </si>
  <si>
    <t>Vodorovná doprava suti po suchu do 1 km, (K15)</t>
  </si>
  <si>
    <t>t</t>
  </si>
  <si>
    <t>979082219R00</t>
  </si>
  <si>
    <t>Příplatek za dopravu suti po suchu za další 1 km, (K16)</t>
  </si>
  <si>
    <t>979084216R00</t>
  </si>
  <si>
    <t>Vodorovná doprava vybour. hmot po suchu do 5 km, (K12)</t>
  </si>
  <si>
    <t>979084219R00</t>
  </si>
  <si>
    <t>Příplatek k dopravě vybour.hmot za dalších 5 km, (K13)</t>
  </si>
  <si>
    <t>979990103R00</t>
  </si>
  <si>
    <t>Poplatek za skládku suti - beton, (K14)</t>
  </si>
  <si>
    <t>979990113R00</t>
  </si>
  <si>
    <t>Poplatek za skládku suti - obalovaný asfalt, (K17)</t>
  </si>
  <si>
    <t>979990104</t>
  </si>
  <si>
    <t>Poplatek za skládku suti - štěrky</t>
  </si>
  <si>
    <t>998225111R00</t>
  </si>
  <si>
    <t>Přesun hmot, pozemní komunikace, kryt živičný</t>
  </si>
  <si>
    <t>460420022</t>
  </si>
  <si>
    <t>Zřízení kabelového lože v rýze š. do 80 cm z písku, lože tloušťky 10 cm  (J10)</t>
  </si>
  <si>
    <t>460490012R00</t>
  </si>
  <si>
    <t>Fólie výstražná z PVC, šířka 33 cm, (J9)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</si>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</sst>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5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5">
      <c r="A19" s="193" t="s">
        <v>73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5">
      <c r="A20" s="193" t="s">
        <v>74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44376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Pol'!AC115</f>
        <v>0</v>
      </c>
      <c r="G39" s="148">
        <f>'Rozpočet Pol'!AD115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49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Pol'!G38</f>
        <v>0</v>
      </c>
      <c r="J48" s="185"/>
    </row>
    <row r="49" spans="1:10" ht="25.5" customHeight="1" x14ac:dyDescent="0.25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Pol'!G43</f>
        <v>0</v>
      </c>
      <c r="J49" s="185"/>
    </row>
    <row r="50" spans="1:10" ht="25.5" customHeight="1" x14ac:dyDescent="0.25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Pol'!G49</f>
        <v>0</v>
      </c>
      <c r="J50" s="185"/>
    </row>
    <row r="51" spans="1:10" ht="25.5" customHeight="1" x14ac:dyDescent="0.25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Pol'!G55</f>
        <v>0</v>
      </c>
      <c r="J51" s="185"/>
    </row>
    <row r="52" spans="1:10" ht="25.5" customHeight="1" x14ac:dyDescent="0.25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Pol'!G70</f>
        <v>0</v>
      </c>
      <c r="J52" s="185"/>
    </row>
    <row r="53" spans="1:10" ht="25.5" customHeight="1" x14ac:dyDescent="0.25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Pol'!G89</f>
        <v>0</v>
      </c>
      <c r="J53" s="185"/>
    </row>
    <row r="54" spans="1:10" ht="25.5" customHeight="1" x14ac:dyDescent="0.25">
      <c r="A54" s="163"/>
      <c r="B54" s="166" t="s">
        <v>65</v>
      </c>
      <c r="C54" s="165" t="s">
        <v>66</v>
      </c>
      <c r="D54" s="167"/>
      <c r="E54" s="167"/>
      <c r="F54" s="183" t="s">
        <v>23</v>
      </c>
      <c r="G54" s="184"/>
      <c r="H54" s="184"/>
      <c r="I54" s="185">
        <f>'Rozpočet Pol'!G99</f>
        <v>0</v>
      </c>
      <c r="J54" s="185"/>
    </row>
    <row r="55" spans="1:10" ht="25.5" customHeight="1" x14ac:dyDescent="0.25">
      <c r="A55" s="163"/>
      <c r="B55" s="166" t="s">
        <v>67</v>
      </c>
      <c r="C55" s="165" t="s">
        <v>68</v>
      </c>
      <c r="D55" s="167"/>
      <c r="E55" s="167"/>
      <c r="F55" s="183" t="s">
        <v>23</v>
      </c>
      <c r="G55" s="184"/>
      <c r="H55" s="184"/>
      <c r="I55" s="185">
        <f>'Rozpočet Pol'!G101</f>
        <v>0</v>
      </c>
      <c r="J55" s="185"/>
    </row>
    <row r="56" spans="1:10" ht="25.5" customHeight="1" x14ac:dyDescent="0.25">
      <c r="A56" s="163"/>
      <c r="B56" s="166" t="s">
        <v>69</v>
      </c>
      <c r="C56" s="165" t="s">
        <v>70</v>
      </c>
      <c r="D56" s="167"/>
      <c r="E56" s="167"/>
      <c r="F56" s="183" t="s">
        <v>23</v>
      </c>
      <c r="G56" s="184"/>
      <c r="H56" s="184"/>
      <c r="I56" s="185">
        <f>'Rozpočet Pol'!G109</f>
        <v>0</v>
      </c>
      <c r="J56" s="185"/>
    </row>
    <row r="57" spans="1:10" ht="25.5" customHeight="1" x14ac:dyDescent="0.25">
      <c r="A57" s="163"/>
      <c r="B57" s="177" t="s">
        <v>71</v>
      </c>
      <c r="C57" s="178" t="s">
        <v>72</v>
      </c>
      <c r="D57" s="179"/>
      <c r="E57" s="179"/>
      <c r="F57" s="186" t="s">
        <v>25</v>
      </c>
      <c r="G57" s="187"/>
      <c r="H57" s="187"/>
      <c r="I57" s="188">
        <f>'Rozpočet Pol'!G111</f>
        <v>0</v>
      </c>
      <c r="J57" s="188"/>
    </row>
    <row r="58" spans="1:10" ht="25.5" customHeight="1" x14ac:dyDescent="0.25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5">
      <c r="F59" s="192"/>
      <c r="G59" s="130"/>
      <c r="H59" s="192"/>
      <c r="I59" s="130"/>
      <c r="J59" s="130"/>
    </row>
    <row r="60" spans="1:10" x14ac:dyDescent="0.25">
      <c r="F60" s="192"/>
      <c r="G60" s="130"/>
      <c r="H60" s="192"/>
      <c r="I60" s="130"/>
      <c r="J60" s="130"/>
    </row>
    <row r="61" spans="1:10" x14ac:dyDescent="0.25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5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76</v>
      </c>
    </row>
    <row r="2" spans="1:60" ht="25.05" customHeight="1" x14ac:dyDescent="0.25">
      <c r="A2" s="202" t="s">
        <v>75</v>
      </c>
      <c r="B2" s="196"/>
      <c r="C2" s="197" t="s">
        <v>45</v>
      </c>
      <c r="D2" s="198"/>
      <c r="E2" s="198"/>
      <c r="F2" s="198"/>
      <c r="G2" s="204"/>
      <c r="AE2" t="s">
        <v>77</v>
      </c>
    </row>
    <row r="3" spans="1:60" ht="25.05" hidden="1" customHeight="1" x14ac:dyDescent="0.25">
      <c r="A3" s="203" t="s">
        <v>7</v>
      </c>
      <c r="B3" s="201"/>
      <c r="C3" s="199"/>
      <c r="D3" s="200"/>
      <c r="E3" s="200"/>
      <c r="F3" s="200"/>
      <c r="G3" s="205"/>
      <c r="AE3" t="s">
        <v>78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79</v>
      </c>
    </row>
    <row r="5" spans="1:60" hidden="1" x14ac:dyDescent="0.25">
      <c r="A5" s="206" t="s">
        <v>80</v>
      </c>
      <c r="B5" s="207"/>
      <c r="C5" s="208"/>
      <c r="D5" s="209"/>
      <c r="E5" s="209"/>
      <c r="F5" s="209"/>
      <c r="G5" s="210"/>
      <c r="AE5" t="s">
        <v>81</v>
      </c>
    </row>
    <row r="7" spans="1:60" ht="39.6" x14ac:dyDescent="0.25">
      <c r="A7" s="215" t="s">
        <v>82</v>
      </c>
      <c r="B7" s="216" t="s">
        <v>83</v>
      </c>
      <c r="C7" s="216" t="s">
        <v>84</v>
      </c>
      <c r="D7" s="215" t="s">
        <v>85</v>
      </c>
      <c r="E7" s="215" t="s">
        <v>86</v>
      </c>
      <c r="F7" s="211" t="s">
        <v>87</v>
      </c>
      <c r="G7" s="232" t="s">
        <v>28</v>
      </c>
      <c r="H7" s="233" t="s">
        <v>29</v>
      </c>
      <c r="I7" s="233" t="s">
        <v>88</v>
      </c>
      <c r="J7" s="233" t="s">
        <v>30</v>
      </c>
      <c r="K7" s="233" t="s">
        <v>89</v>
      </c>
      <c r="L7" s="233" t="s">
        <v>90</v>
      </c>
      <c r="M7" s="233" t="s">
        <v>91</v>
      </c>
      <c r="N7" s="233" t="s">
        <v>92</v>
      </c>
      <c r="O7" s="233" t="s">
        <v>93</v>
      </c>
      <c r="P7" s="233" t="s">
        <v>94</v>
      </c>
      <c r="Q7" s="233" t="s">
        <v>95</v>
      </c>
      <c r="R7" s="233" t="s">
        <v>96</v>
      </c>
      <c r="S7" s="233" t="s">
        <v>97</v>
      </c>
      <c r="T7" s="233" t="s">
        <v>98</v>
      </c>
      <c r="U7" s="218" t="s">
        <v>99</v>
      </c>
    </row>
    <row r="8" spans="1:60" x14ac:dyDescent="0.25">
      <c r="A8" s="234" t="s">
        <v>100</v>
      </c>
      <c r="B8" s="235" t="s">
        <v>51</v>
      </c>
      <c r="C8" s="236" t="s">
        <v>52</v>
      </c>
      <c r="D8" s="237"/>
      <c r="E8" s="238"/>
      <c r="F8" s="239"/>
      <c r="G8" s="239">
        <f>SUMIF(AE9:AE37,"&lt;&gt;NOR",G9:G37)</f>
        <v>0</v>
      </c>
      <c r="H8" s="239"/>
      <c r="I8" s="239">
        <f>SUM(I9:I37)</f>
        <v>0</v>
      </c>
      <c r="J8" s="239"/>
      <c r="K8" s="239">
        <f>SUM(K9:K37)</f>
        <v>0</v>
      </c>
      <c r="L8" s="239"/>
      <c r="M8" s="239">
        <f>SUM(M9:M37)</f>
        <v>0</v>
      </c>
      <c r="N8" s="217"/>
      <c r="O8" s="217">
        <f>SUM(O9:O37)</f>
        <v>884.2615199999999</v>
      </c>
      <c r="P8" s="217"/>
      <c r="Q8" s="217">
        <f>SUM(Q9:Q37)</f>
        <v>184.39412999999999</v>
      </c>
      <c r="R8" s="217"/>
      <c r="S8" s="217"/>
      <c r="T8" s="234"/>
      <c r="U8" s="217">
        <f>SUM(U9:U37)</f>
        <v>702.95999999999992</v>
      </c>
      <c r="AE8" t="s">
        <v>101</v>
      </c>
    </row>
    <row r="9" spans="1:60" outlineLevel="1" x14ac:dyDescent="0.25">
      <c r="A9" s="213">
        <v>1</v>
      </c>
      <c r="B9" s="219" t="s">
        <v>102</v>
      </c>
      <c r="C9" s="262" t="s">
        <v>103</v>
      </c>
      <c r="D9" s="221" t="s">
        <v>104</v>
      </c>
      <c r="E9" s="227">
        <v>30.75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0.13800000000000001</v>
      </c>
      <c r="Q9" s="222">
        <f>ROUND(E9*P9,5)</f>
        <v>4.2435</v>
      </c>
      <c r="R9" s="222"/>
      <c r="S9" s="222"/>
      <c r="T9" s="223">
        <v>0.16</v>
      </c>
      <c r="U9" s="222">
        <f>ROUND(E9*T9,2)</f>
        <v>4.92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0.399999999999999" outlineLevel="1" x14ac:dyDescent="0.25">
      <c r="A10" s="213">
        <v>2</v>
      </c>
      <c r="B10" s="219" t="s">
        <v>106</v>
      </c>
      <c r="C10" s="262" t="s">
        <v>107</v>
      </c>
      <c r="D10" s="221" t="s">
        <v>104</v>
      </c>
      <c r="E10" s="227">
        <v>404.88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0.18099999999999999</v>
      </c>
      <c r="Q10" s="222">
        <f>ROUND(E10*P10,5)</f>
        <v>73.283280000000005</v>
      </c>
      <c r="R10" s="222"/>
      <c r="S10" s="222"/>
      <c r="T10" s="223">
        <v>7.0000000000000007E-2</v>
      </c>
      <c r="U10" s="222">
        <f>ROUND(E10*T10,2)</f>
        <v>28.34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105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399999999999999" outlineLevel="1" x14ac:dyDescent="0.25">
      <c r="A11" s="213">
        <v>3</v>
      </c>
      <c r="B11" s="219" t="s">
        <v>108</v>
      </c>
      <c r="C11" s="262" t="s">
        <v>109</v>
      </c>
      <c r="D11" s="221" t="s">
        <v>104</v>
      </c>
      <c r="E11" s="227">
        <v>30.75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0.24</v>
      </c>
      <c r="Q11" s="222">
        <f>ROUND(E11*P11,5)</f>
        <v>7.38</v>
      </c>
      <c r="R11" s="222"/>
      <c r="S11" s="222"/>
      <c r="T11" s="223">
        <v>0.38</v>
      </c>
      <c r="U11" s="222">
        <f>ROUND(E11*T11,2)</f>
        <v>11.69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13">
        <v>4</v>
      </c>
      <c r="B12" s="219" t="s">
        <v>110</v>
      </c>
      <c r="C12" s="262" t="s">
        <v>111</v>
      </c>
      <c r="D12" s="221" t="s">
        <v>104</v>
      </c>
      <c r="E12" s="227">
        <v>404.88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0.23499999999999999</v>
      </c>
      <c r="Q12" s="222">
        <f>ROUND(E12*P12,5)</f>
        <v>95.146799999999999</v>
      </c>
      <c r="R12" s="222"/>
      <c r="S12" s="222"/>
      <c r="T12" s="223">
        <v>7.0000000000000007E-2</v>
      </c>
      <c r="U12" s="222">
        <f>ROUND(E12*T12,2)</f>
        <v>28.34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3">
        <v>5</v>
      </c>
      <c r="B13" s="219" t="s">
        <v>112</v>
      </c>
      <c r="C13" s="262" t="s">
        <v>113</v>
      </c>
      <c r="D13" s="221" t="s">
        <v>114</v>
      </c>
      <c r="E13" s="227">
        <v>4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0</v>
      </c>
      <c r="O13" s="222">
        <f>ROUND(E13*N13,5)</f>
        <v>0</v>
      </c>
      <c r="P13" s="222">
        <v>0.23</v>
      </c>
      <c r="Q13" s="222">
        <f>ROUND(E13*P13,5)</f>
        <v>0.92</v>
      </c>
      <c r="R13" s="222"/>
      <c r="S13" s="222"/>
      <c r="T13" s="223">
        <v>0.23</v>
      </c>
      <c r="U13" s="222">
        <f>ROUND(E13*T13,2)</f>
        <v>0.92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3">
        <v>6</v>
      </c>
      <c r="B14" s="219" t="s">
        <v>115</v>
      </c>
      <c r="C14" s="262" t="s">
        <v>116</v>
      </c>
      <c r="D14" s="221" t="s">
        <v>114</v>
      </c>
      <c r="E14" s="227">
        <v>23.59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0.14499999999999999</v>
      </c>
      <c r="Q14" s="222">
        <f>ROUND(E14*P14,5)</f>
        <v>3.42055</v>
      </c>
      <c r="R14" s="222"/>
      <c r="S14" s="222"/>
      <c r="T14" s="223">
        <v>0.13</v>
      </c>
      <c r="U14" s="222">
        <f>ROUND(E14*T14,2)</f>
        <v>3.07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105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3">
        <v>7</v>
      </c>
      <c r="B15" s="219" t="s">
        <v>117</v>
      </c>
      <c r="C15" s="262" t="s">
        <v>118</v>
      </c>
      <c r="D15" s="221" t="s">
        <v>119</v>
      </c>
      <c r="E15" s="227">
        <v>122.78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0.02</v>
      </c>
      <c r="U15" s="222">
        <f>ROUND(E15*T15,2)</f>
        <v>2.46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105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13">
        <v>8</v>
      </c>
      <c r="B16" s="219" t="s">
        <v>117</v>
      </c>
      <c r="C16" s="262" t="s">
        <v>120</v>
      </c>
      <c r="D16" s="221" t="s">
        <v>119</v>
      </c>
      <c r="E16" s="227">
        <v>39.46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0.02</v>
      </c>
      <c r="U16" s="222">
        <f>ROUND(E16*T16,2)</f>
        <v>0.79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105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3">
        <v>9</v>
      </c>
      <c r="B17" s="219" t="s">
        <v>121</v>
      </c>
      <c r="C17" s="262" t="s">
        <v>122</v>
      </c>
      <c r="D17" s="221" t="s">
        <v>119</v>
      </c>
      <c r="E17" s="227">
        <v>672.7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0.22</v>
      </c>
      <c r="U17" s="222">
        <f>ROUND(E17*T17,2)</f>
        <v>147.99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105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1" x14ac:dyDescent="0.25">
      <c r="A18" s="213">
        <v>10</v>
      </c>
      <c r="B18" s="219" t="s">
        <v>123</v>
      </c>
      <c r="C18" s="262" t="s">
        <v>124</v>
      </c>
      <c r="D18" s="221" t="s">
        <v>119</v>
      </c>
      <c r="E18" s="227">
        <v>13.65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0.42</v>
      </c>
      <c r="U18" s="222">
        <f>ROUND(E18*T18,2)</f>
        <v>5.73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0.399999999999999" outlineLevel="1" x14ac:dyDescent="0.25">
      <c r="A19" s="213">
        <v>11</v>
      </c>
      <c r="B19" s="219" t="s">
        <v>125</v>
      </c>
      <c r="C19" s="262" t="s">
        <v>126</v>
      </c>
      <c r="D19" s="221" t="s">
        <v>119</v>
      </c>
      <c r="E19" s="227">
        <v>64.5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0.22</v>
      </c>
      <c r="U19" s="222">
        <f>ROUND(E19*T19,2)</f>
        <v>14.19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3">
        <v>12</v>
      </c>
      <c r="B20" s="219" t="s">
        <v>127</v>
      </c>
      <c r="C20" s="262" t="s">
        <v>128</v>
      </c>
      <c r="D20" s="221" t="s">
        <v>119</v>
      </c>
      <c r="E20" s="227">
        <v>8.64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3.13</v>
      </c>
      <c r="U20" s="222">
        <f>ROUND(E20*T20,2)</f>
        <v>27.04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105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13</v>
      </c>
      <c r="B21" s="219" t="s">
        <v>129</v>
      </c>
      <c r="C21" s="262" t="s">
        <v>130</v>
      </c>
      <c r="D21" s="221" t="s">
        <v>104</v>
      </c>
      <c r="E21" s="227">
        <v>26.4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8.5999999999999998E-4</v>
      </c>
      <c r="O21" s="222">
        <f>ROUND(E21*N21,5)</f>
        <v>2.2700000000000001E-2</v>
      </c>
      <c r="P21" s="222">
        <v>0</v>
      </c>
      <c r="Q21" s="222">
        <f>ROUND(E21*P21,5)</f>
        <v>0</v>
      </c>
      <c r="R21" s="222"/>
      <c r="S21" s="222"/>
      <c r="T21" s="223">
        <v>0.48</v>
      </c>
      <c r="U21" s="222">
        <f>ROUND(E21*T21,2)</f>
        <v>12.67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105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3">
        <v>14</v>
      </c>
      <c r="B22" s="219" t="s">
        <v>131</v>
      </c>
      <c r="C22" s="262" t="s">
        <v>132</v>
      </c>
      <c r="D22" s="221" t="s">
        <v>104</v>
      </c>
      <c r="E22" s="227">
        <v>26.4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0.33</v>
      </c>
      <c r="U22" s="222">
        <f>ROUND(E22*T22,2)</f>
        <v>8.7100000000000009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105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>
        <v>15</v>
      </c>
      <c r="B23" s="219" t="s">
        <v>133</v>
      </c>
      <c r="C23" s="262" t="s">
        <v>134</v>
      </c>
      <c r="D23" s="221" t="s">
        <v>119</v>
      </c>
      <c r="E23" s="227">
        <v>14.52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0.34</v>
      </c>
      <c r="U23" s="222">
        <f>ROUND(E23*T23,2)</f>
        <v>4.9400000000000004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105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0.399999999999999" outlineLevel="1" x14ac:dyDescent="0.25">
      <c r="A24" s="213">
        <v>16</v>
      </c>
      <c r="B24" s="219" t="s">
        <v>135</v>
      </c>
      <c r="C24" s="262" t="s">
        <v>136</v>
      </c>
      <c r="D24" s="221" t="s">
        <v>119</v>
      </c>
      <c r="E24" s="227">
        <v>739.33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0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0.01</v>
      </c>
      <c r="U24" s="222">
        <f>ROUND(E24*T24,2)</f>
        <v>7.39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105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3">
        <v>17</v>
      </c>
      <c r="B25" s="219" t="s">
        <v>137</v>
      </c>
      <c r="C25" s="262" t="s">
        <v>138</v>
      </c>
      <c r="D25" s="221" t="s">
        <v>119</v>
      </c>
      <c r="E25" s="227">
        <v>19222.580000000002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105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13">
        <v>18</v>
      </c>
      <c r="B26" s="219" t="s">
        <v>139</v>
      </c>
      <c r="C26" s="262" t="s">
        <v>140</v>
      </c>
      <c r="D26" s="221" t="s">
        <v>119</v>
      </c>
      <c r="E26" s="227">
        <v>339.3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0.31</v>
      </c>
      <c r="U26" s="222">
        <f>ROUND(E26*T26,2)</f>
        <v>105.18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1" x14ac:dyDescent="0.25">
      <c r="A27" s="213">
        <v>19</v>
      </c>
      <c r="B27" s="219" t="s">
        <v>141</v>
      </c>
      <c r="C27" s="262" t="s">
        <v>142</v>
      </c>
      <c r="D27" s="221" t="s">
        <v>119</v>
      </c>
      <c r="E27" s="227">
        <v>739.33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0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0.01</v>
      </c>
      <c r="U27" s="222">
        <f>ROUND(E27*T27,2)</f>
        <v>7.39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105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3">
        <v>20</v>
      </c>
      <c r="B28" s="219" t="s">
        <v>143</v>
      </c>
      <c r="C28" s="262" t="s">
        <v>144</v>
      </c>
      <c r="D28" s="221" t="s">
        <v>119</v>
      </c>
      <c r="E28" s="227">
        <v>7.17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0.2</v>
      </c>
      <c r="U28" s="222">
        <f>ROUND(E28*T28,2)</f>
        <v>1.43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105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3">
        <v>21</v>
      </c>
      <c r="B29" s="219" t="s">
        <v>145</v>
      </c>
      <c r="C29" s="262" t="s">
        <v>146</v>
      </c>
      <c r="D29" s="221" t="s">
        <v>119</v>
      </c>
      <c r="E29" s="227">
        <v>32.31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1.59</v>
      </c>
      <c r="U29" s="222">
        <f>ROUND(E29*T29,2)</f>
        <v>51.37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3">
        <v>22</v>
      </c>
      <c r="B30" s="219" t="s">
        <v>147</v>
      </c>
      <c r="C30" s="262" t="s">
        <v>148</v>
      </c>
      <c r="D30" s="221" t="s">
        <v>104</v>
      </c>
      <c r="E30" s="227">
        <v>132.58000000000001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0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0.06</v>
      </c>
      <c r="U30" s="222">
        <f>ROUND(E30*T30,2)</f>
        <v>7.95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105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3">
        <v>23</v>
      </c>
      <c r="B31" s="219" t="s">
        <v>149</v>
      </c>
      <c r="C31" s="262" t="s">
        <v>150</v>
      </c>
      <c r="D31" s="221" t="s">
        <v>104</v>
      </c>
      <c r="E31" s="227">
        <v>759.69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0.02</v>
      </c>
      <c r="U31" s="222">
        <f>ROUND(E31*T31,2)</f>
        <v>15.19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105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3">
        <v>24</v>
      </c>
      <c r="B32" s="219" t="s">
        <v>151</v>
      </c>
      <c r="C32" s="262" t="s">
        <v>152</v>
      </c>
      <c r="D32" s="221" t="s">
        <v>104</v>
      </c>
      <c r="E32" s="227">
        <v>1480.76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0.13</v>
      </c>
      <c r="U32" s="222">
        <f>ROUND(E32*T32,2)</f>
        <v>192.5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3">
        <v>25</v>
      </c>
      <c r="B33" s="219" t="s">
        <v>153</v>
      </c>
      <c r="C33" s="262" t="s">
        <v>154</v>
      </c>
      <c r="D33" s="221" t="s">
        <v>104</v>
      </c>
      <c r="E33" s="227">
        <v>25.02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0.51</v>
      </c>
      <c r="U33" s="222">
        <f>ROUND(E33*T33,2)</f>
        <v>12.76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105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3">
        <v>26</v>
      </c>
      <c r="B34" s="219" t="s">
        <v>155</v>
      </c>
      <c r="C34" s="262" t="s">
        <v>156</v>
      </c>
      <c r="D34" s="221" t="s">
        <v>119</v>
      </c>
      <c r="E34" s="227">
        <v>739.33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3">
        <v>27</v>
      </c>
      <c r="B35" s="219" t="s">
        <v>157</v>
      </c>
      <c r="C35" s="262" t="s">
        <v>158</v>
      </c>
      <c r="D35" s="221" t="s">
        <v>119</v>
      </c>
      <c r="E35" s="227">
        <v>407.16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1.95</v>
      </c>
      <c r="O35" s="222">
        <f>ROUND(E35*N35,5)</f>
        <v>793.96199999999999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105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3">
        <v>28</v>
      </c>
      <c r="B36" s="219" t="s">
        <v>159</v>
      </c>
      <c r="C36" s="262" t="s">
        <v>160</v>
      </c>
      <c r="D36" s="221" t="s">
        <v>161</v>
      </c>
      <c r="E36" s="227">
        <v>6.82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1E-3</v>
      </c>
      <c r="O36" s="222">
        <f>ROUND(E36*N36,5)</f>
        <v>6.8199999999999997E-3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162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3">
        <v>29</v>
      </c>
      <c r="B37" s="219" t="s">
        <v>163</v>
      </c>
      <c r="C37" s="262" t="s">
        <v>164</v>
      </c>
      <c r="D37" s="221" t="s">
        <v>165</v>
      </c>
      <c r="E37" s="227">
        <v>90.27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1</v>
      </c>
      <c r="O37" s="222">
        <f>ROUND(E37*N37,5)</f>
        <v>90.27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162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5">
      <c r="A38" s="214" t="s">
        <v>100</v>
      </c>
      <c r="B38" s="220" t="s">
        <v>53</v>
      </c>
      <c r="C38" s="263" t="s">
        <v>54</v>
      </c>
      <c r="D38" s="224"/>
      <c r="E38" s="228"/>
      <c r="F38" s="231"/>
      <c r="G38" s="231">
        <f>SUMIF(AE39:AE42,"&lt;&gt;NOR",G39:G42)</f>
        <v>0</v>
      </c>
      <c r="H38" s="231"/>
      <c r="I38" s="231">
        <f>SUM(I39:I42)</f>
        <v>0</v>
      </c>
      <c r="J38" s="231"/>
      <c r="K38" s="231">
        <f>SUM(K39:K42)</f>
        <v>0</v>
      </c>
      <c r="L38" s="231"/>
      <c r="M38" s="231">
        <f>SUM(M39:M42)</f>
        <v>0</v>
      </c>
      <c r="N38" s="225"/>
      <c r="O38" s="225">
        <f>SUM(O39:O42)</f>
        <v>26.039760000000001</v>
      </c>
      <c r="P38" s="225"/>
      <c r="Q38" s="225">
        <f>SUM(Q39:Q42)</f>
        <v>0</v>
      </c>
      <c r="R38" s="225"/>
      <c r="S38" s="225"/>
      <c r="T38" s="226"/>
      <c r="U38" s="225">
        <f>SUM(U39:U42)</f>
        <v>16.420000000000002</v>
      </c>
      <c r="AE38" t="s">
        <v>101</v>
      </c>
    </row>
    <row r="39" spans="1:60" outlineLevel="1" x14ac:dyDescent="0.25">
      <c r="A39" s="213">
        <v>30</v>
      </c>
      <c r="B39" s="219" t="s">
        <v>166</v>
      </c>
      <c r="C39" s="262" t="s">
        <v>167</v>
      </c>
      <c r="D39" s="221" t="s">
        <v>119</v>
      </c>
      <c r="E39" s="227">
        <v>11.37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1.9205000000000001</v>
      </c>
      <c r="O39" s="222">
        <f>ROUND(E39*N39,5)</f>
        <v>21.836089999999999</v>
      </c>
      <c r="P39" s="222">
        <v>0</v>
      </c>
      <c r="Q39" s="222">
        <f>ROUND(E39*P39,5)</f>
        <v>0</v>
      </c>
      <c r="R39" s="222"/>
      <c r="S39" s="222"/>
      <c r="T39" s="223">
        <v>0.76</v>
      </c>
      <c r="U39" s="222">
        <f>ROUND(E39*T39,2)</f>
        <v>8.64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105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3">
        <v>31</v>
      </c>
      <c r="B40" s="219" t="s">
        <v>168</v>
      </c>
      <c r="C40" s="262" t="s">
        <v>169</v>
      </c>
      <c r="D40" s="221" t="s">
        <v>119</v>
      </c>
      <c r="E40" s="227">
        <v>1.7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1.9205000000000001</v>
      </c>
      <c r="O40" s="222">
        <f>ROUND(E40*N40,5)</f>
        <v>3.26485</v>
      </c>
      <c r="P40" s="222">
        <v>0</v>
      </c>
      <c r="Q40" s="222">
        <f>ROUND(E40*P40,5)</f>
        <v>0</v>
      </c>
      <c r="R40" s="222"/>
      <c r="S40" s="222"/>
      <c r="T40" s="223">
        <v>1.23</v>
      </c>
      <c r="U40" s="222">
        <f>ROUND(E40*T40,2)</f>
        <v>2.09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105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13">
        <v>32</v>
      </c>
      <c r="B41" s="219" t="s">
        <v>170</v>
      </c>
      <c r="C41" s="262" t="s">
        <v>171</v>
      </c>
      <c r="D41" s="221" t="s">
        <v>114</v>
      </c>
      <c r="E41" s="227">
        <v>113.73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7.77E-3</v>
      </c>
      <c r="O41" s="222">
        <f>ROUND(E41*N41,5)</f>
        <v>0.88368000000000002</v>
      </c>
      <c r="P41" s="222">
        <v>0</v>
      </c>
      <c r="Q41" s="222">
        <f>ROUND(E41*P41,5)</f>
        <v>0</v>
      </c>
      <c r="R41" s="222"/>
      <c r="S41" s="222"/>
      <c r="T41" s="223">
        <v>0.05</v>
      </c>
      <c r="U41" s="222">
        <f>ROUND(E41*T41,2)</f>
        <v>5.69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105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3">
        <v>33</v>
      </c>
      <c r="B42" s="219" t="s">
        <v>172</v>
      </c>
      <c r="C42" s="262" t="s">
        <v>173</v>
      </c>
      <c r="D42" s="221" t="s">
        <v>114</v>
      </c>
      <c r="E42" s="227">
        <v>114.87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4.8000000000000001E-4</v>
      </c>
      <c r="O42" s="222">
        <f>ROUND(E42*N42,5)</f>
        <v>5.5140000000000002E-2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162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14" t="s">
        <v>100</v>
      </c>
      <c r="B43" s="220" t="s">
        <v>55</v>
      </c>
      <c r="C43" s="263" t="s">
        <v>56</v>
      </c>
      <c r="D43" s="224"/>
      <c r="E43" s="228"/>
      <c r="F43" s="231"/>
      <c r="G43" s="231">
        <f>SUMIF(AE44:AE48,"&lt;&gt;NOR",G44:G48)</f>
        <v>0</v>
      </c>
      <c r="H43" s="231"/>
      <c r="I43" s="231">
        <f>SUM(I44:I48)</f>
        <v>0</v>
      </c>
      <c r="J43" s="231"/>
      <c r="K43" s="231">
        <f>SUM(K44:K48)</f>
        <v>0</v>
      </c>
      <c r="L43" s="231"/>
      <c r="M43" s="231">
        <f>SUM(M44:M48)</f>
        <v>0</v>
      </c>
      <c r="N43" s="225"/>
      <c r="O43" s="225">
        <f>SUM(O44:O48)</f>
        <v>27.527549999999998</v>
      </c>
      <c r="P43" s="225"/>
      <c r="Q43" s="225">
        <f>SUM(Q44:Q48)</f>
        <v>0</v>
      </c>
      <c r="R43" s="225"/>
      <c r="S43" s="225"/>
      <c r="T43" s="226"/>
      <c r="U43" s="225">
        <f>SUM(U44:U48)</f>
        <v>77.83</v>
      </c>
      <c r="AE43" t="s">
        <v>101</v>
      </c>
    </row>
    <row r="44" spans="1:60" outlineLevel="1" x14ac:dyDescent="0.25">
      <c r="A44" s="213">
        <v>34</v>
      </c>
      <c r="B44" s="219" t="s">
        <v>174</v>
      </c>
      <c r="C44" s="262" t="s">
        <v>175</v>
      </c>
      <c r="D44" s="221" t="s">
        <v>119</v>
      </c>
      <c r="E44" s="227">
        <v>10.71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2.5249999999999999</v>
      </c>
      <c r="O44" s="222">
        <f>ROUND(E44*N44,5)</f>
        <v>27.042750000000002</v>
      </c>
      <c r="P44" s="222">
        <v>0</v>
      </c>
      <c r="Q44" s="222">
        <f>ROUND(E44*P44,5)</f>
        <v>0</v>
      </c>
      <c r="R44" s="222"/>
      <c r="S44" s="222"/>
      <c r="T44" s="223">
        <v>3.48</v>
      </c>
      <c r="U44" s="222">
        <f>ROUND(E44*T44,2)</f>
        <v>37.270000000000003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35</v>
      </c>
      <c r="B45" s="219" t="s">
        <v>176</v>
      </c>
      <c r="C45" s="262" t="s">
        <v>177</v>
      </c>
      <c r="D45" s="221" t="s">
        <v>104</v>
      </c>
      <c r="E45" s="227">
        <v>40.799999999999997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3.9500000000000004E-3</v>
      </c>
      <c r="O45" s="222">
        <f>ROUND(E45*N45,5)</f>
        <v>0.16116</v>
      </c>
      <c r="P45" s="222">
        <v>0</v>
      </c>
      <c r="Q45" s="222">
        <f>ROUND(E45*P45,5)</f>
        <v>0</v>
      </c>
      <c r="R45" s="222"/>
      <c r="S45" s="222"/>
      <c r="T45" s="223">
        <v>0.83</v>
      </c>
      <c r="U45" s="222">
        <f>ROUND(E45*T45,2)</f>
        <v>33.86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105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36</v>
      </c>
      <c r="B46" s="219" t="s">
        <v>178</v>
      </c>
      <c r="C46" s="262" t="s">
        <v>179</v>
      </c>
      <c r="D46" s="221" t="s">
        <v>114</v>
      </c>
      <c r="E46" s="227">
        <v>51.51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5.8999999999999999E-3</v>
      </c>
      <c r="O46" s="222">
        <f>ROUND(E46*N46,5)</f>
        <v>0.30391000000000001</v>
      </c>
      <c r="P46" s="222">
        <v>0</v>
      </c>
      <c r="Q46" s="222">
        <f>ROUND(E46*P46,5)</f>
        <v>0</v>
      </c>
      <c r="R46" s="222"/>
      <c r="S46" s="222"/>
      <c r="T46" s="223">
        <v>0.13</v>
      </c>
      <c r="U46" s="222">
        <f>ROUND(E46*T46,2)</f>
        <v>6.7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13">
        <v>37</v>
      </c>
      <c r="B47" s="219" t="s">
        <v>180</v>
      </c>
      <c r="C47" s="262" t="s">
        <v>181</v>
      </c>
      <c r="D47" s="221" t="s">
        <v>114</v>
      </c>
      <c r="E47" s="227">
        <v>21.21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3.1E-4</v>
      </c>
      <c r="O47" s="222">
        <f>ROUND(E47*N47,5)</f>
        <v>6.5799999999999999E-3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162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13">
        <v>38</v>
      </c>
      <c r="B48" s="219" t="s">
        <v>182</v>
      </c>
      <c r="C48" s="262" t="s">
        <v>183</v>
      </c>
      <c r="D48" s="221" t="s">
        <v>114</v>
      </c>
      <c r="E48" s="227">
        <v>42.42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3.1E-4</v>
      </c>
      <c r="O48" s="222">
        <f>ROUND(E48*N48,5)</f>
        <v>1.315E-2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162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5">
      <c r="A49" s="214" t="s">
        <v>100</v>
      </c>
      <c r="B49" s="220" t="s">
        <v>57</v>
      </c>
      <c r="C49" s="263" t="s">
        <v>58</v>
      </c>
      <c r="D49" s="224"/>
      <c r="E49" s="228"/>
      <c r="F49" s="231"/>
      <c r="G49" s="231">
        <f>SUMIF(AE50:AE54,"&lt;&gt;NOR",G50:G54)</f>
        <v>0</v>
      </c>
      <c r="H49" s="231"/>
      <c r="I49" s="231">
        <f>SUM(I50:I54)</f>
        <v>0</v>
      </c>
      <c r="J49" s="231"/>
      <c r="K49" s="231">
        <f>SUM(K50:K54)</f>
        <v>0</v>
      </c>
      <c r="L49" s="231"/>
      <c r="M49" s="231">
        <f>SUM(M50:M54)</f>
        <v>0</v>
      </c>
      <c r="N49" s="225"/>
      <c r="O49" s="225">
        <f>SUM(O50:O54)</f>
        <v>14.07907</v>
      </c>
      <c r="P49" s="225"/>
      <c r="Q49" s="225">
        <f>SUM(Q50:Q54)</f>
        <v>0</v>
      </c>
      <c r="R49" s="225"/>
      <c r="S49" s="225"/>
      <c r="T49" s="226"/>
      <c r="U49" s="225">
        <f>SUM(U50:U54)</f>
        <v>11.83</v>
      </c>
      <c r="AE49" t="s">
        <v>101</v>
      </c>
    </row>
    <row r="50" spans="1:60" outlineLevel="1" x14ac:dyDescent="0.25">
      <c r="A50" s="213">
        <v>39</v>
      </c>
      <c r="B50" s="219" t="s">
        <v>184</v>
      </c>
      <c r="C50" s="262" t="s">
        <v>185</v>
      </c>
      <c r="D50" s="221" t="s">
        <v>119</v>
      </c>
      <c r="E50" s="227">
        <v>7.21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1.8907700000000001</v>
      </c>
      <c r="O50" s="222">
        <f>ROUND(E50*N50,5)</f>
        <v>13.63245</v>
      </c>
      <c r="P50" s="222">
        <v>0</v>
      </c>
      <c r="Q50" s="222">
        <f>ROUND(E50*P50,5)</f>
        <v>0</v>
      </c>
      <c r="R50" s="222"/>
      <c r="S50" s="222"/>
      <c r="T50" s="223">
        <v>1.32</v>
      </c>
      <c r="U50" s="222">
        <f>ROUND(E50*T50,2)</f>
        <v>9.52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105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40</v>
      </c>
      <c r="B51" s="219" t="s">
        <v>186</v>
      </c>
      <c r="C51" s="262" t="s">
        <v>187</v>
      </c>
      <c r="D51" s="221" t="s">
        <v>188</v>
      </c>
      <c r="E51" s="227">
        <v>9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0</v>
      </c>
      <c r="M51" s="230">
        <f>G51*(1+L51/100)</f>
        <v>0</v>
      </c>
      <c r="N51" s="222">
        <v>1.65E-3</v>
      </c>
      <c r="O51" s="222">
        <f>ROUND(E51*N51,5)</f>
        <v>1.485E-2</v>
      </c>
      <c r="P51" s="222">
        <v>0</v>
      </c>
      <c r="Q51" s="222">
        <f>ROUND(E51*P51,5)</f>
        <v>0</v>
      </c>
      <c r="R51" s="222"/>
      <c r="S51" s="222"/>
      <c r="T51" s="223">
        <v>7.0000000000000007E-2</v>
      </c>
      <c r="U51" s="222">
        <f>ROUND(E51*T51,2)</f>
        <v>0.63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105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13">
        <v>41</v>
      </c>
      <c r="B52" s="219" t="s">
        <v>189</v>
      </c>
      <c r="C52" s="262" t="s">
        <v>190</v>
      </c>
      <c r="D52" s="221" t="s">
        <v>188</v>
      </c>
      <c r="E52" s="227">
        <v>3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0</v>
      </c>
      <c r="M52" s="230">
        <f>G52*(1+L52/100)</f>
        <v>0</v>
      </c>
      <c r="N52" s="222">
        <v>6.6E-3</v>
      </c>
      <c r="O52" s="222">
        <f>ROUND(E52*N52,5)</f>
        <v>1.9800000000000002E-2</v>
      </c>
      <c r="P52" s="222">
        <v>0</v>
      </c>
      <c r="Q52" s="222">
        <f>ROUND(E52*P52,5)</f>
        <v>0</v>
      </c>
      <c r="R52" s="222"/>
      <c r="S52" s="222"/>
      <c r="T52" s="223">
        <v>0.56000000000000005</v>
      </c>
      <c r="U52" s="222">
        <f>ROUND(E52*T52,2)</f>
        <v>1.68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105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3">
        <v>42</v>
      </c>
      <c r="B53" s="219" t="s">
        <v>191</v>
      </c>
      <c r="C53" s="262" t="s">
        <v>192</v>
      </c>
      <c r="D53" s="221" t="s">
        <v>188</v>
      </c>
      <c r="E53" s="227">
        <v>4.54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2.1999999999999999E-2</v>
      </c>
      <c r="O53" s="222">
        <f>ROUND(E53*N53,5)</f>
        <v>9.9879999999999997E-2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162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>
        <v>43</v>
      </c>
      <c r="B54" s="219" t="s">
        <v>193</v>
      </c>
      <c r="C54" s="262" t="s">
        <v>194</v>
      </c>
      <c r="D54" s="221" t="s">
        <v>188</v>
      </c>
      <c r="E54" s="227">
        <v>3.03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0.10299999999999999</v>
      </c>
      <c r="O54" s="222">
        <f>ROUND(E54*N54,5)</f>
        <v>0.31208999999999998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162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5">
      <c r="A55" s="214" t="s">
        <v>100</v>
      </c>
      <c r="B55" s="220" t="s">
        <v>59</v>
      </c>
      <c r="C55" s="263" t="s">
        <v>60</v>
      </c>
      <c r="D55" s="224"/>
      <c r="E55" s="228"/>
      <c r="F55" s="231"/>
      <c r="G55" s="231">
        <f>SUMIF(AE56:AE69,"&lt;&gt;NOR",G56:G69)</f>
        <v>0</v>
      </c>
      <c r="H55" s="231"/>
      <c r="I55" s="231">
        <f>SUM(I56:I69)</f>
        <v>0</v>
      </c>
      <c r="J55" s="231"/>
      <c r="K55" s="231">
        <f>SUM(K56:K69)</f>
        <v>0</v>
      </c>
      <c r="L55" s="231"/>
      <c r="M55" s="231">
        <f>SUM(M56:M69)</f>
        <v>0</v>
      </c>
      <c r="N55" s="225"/>
      <c r="O55" s="225">
        <f>SUM(O56:O69)</f>
        <v>714.94062000000019</v>
      </c>
      <c r="P55" s="225"/>
      <c r="Q55" s="225">
        <f>SUM(Q56:Q69)</f>
        <v>0</v>
      </c>
      <c r="R55" s="225"/>
      <c r="S55" s="225"/>
      <c r="T55" s="226"/>
      <c r="U55" s="225">
        <f>SUM(U56:U69)</f>
        <v>218.44000000000003</v>
      </c>
      <c r="AE55" t="s">
        <v>101</v>
      </c>
    </row>
    <row r="56" spans="1:60" outlineLevel="1" x14ac:dyDescent="0.25">
      <c r="A56" s="213">
        <v>44</v>
      </c>
      <c r="B56" s="219" t="s">
        <v>195</v>
      </c>
      <c r="C56" s="262" t="s">
        <v>196</v>
      </c>
      <c r="D56" s="221" t="s">
        <v>104</v>
      </c>
      <c r="E56" s="227">
        <v>830.63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0.27994000000000002</v>
      </c>
      <c r="O56" s="222">
        <f>ROUND(E56*N56,5)</f>
        <v>232.52655999999999</v>
      </c>
      <c r="P56" s="222">
        <v>0</v>
      </c>
      <c r="Q56" s="222">
        <f>ROUND(E56*P56,5)</f>
        <v>0</v>
      </c>
      <c r="R56" s="222"/>
      <c r="S56" s="222"/>
      <c r="T56" s="223">
        <v>0.03</v>
      </c>
      <c r="U56" s="222">
        <f>ROUND(E56*T56,2)</f>
        <v>24.92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105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3">
        <v>45</v>
      </c>
      <c r="B57" s="219" t="s">
        <v>197</v>
      </c>
      <c r="C57" s="262" t="s">
        <v>198</v>
      </c>
      <c r="D57" s="221" t="s">
        <v>104</v>
      </c>
      <c r="E57" s="227">
        <v>659.67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0.37080000000000002</v>
      </c>
      <c r="O57" s="222">
        <f>ROUND(E57*N57,5)</f>
        <v>244.60563999999999</v>
      </c>
      <c r="P57" s="222">
        <v>0</v>
      </c>
      <c r="Q57" s="222">
        <f>ROUND(E57*P57,5)</f>
        <v>0</v>
      </c>
      <c r="R57" s="222"/>
      <c r="S57" s="222"/>
      <c r="T57" s="223">
        <v>0.03</v>
      </c>
      <c r="U57" s="222">
        <f>ROUND(E57*T57,2)</f>
        <v>19.79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105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399999999999999" outlineLevel="1" x14ac:dyDescent="0.25">
      <c r="A58" s="213">
        <v>46</v>
      </c>
      <c r="B58" s="219" t="s">
        <v>199</v>
      </c>
      <c r="C58" s="262" t="s">
        <v>200</v>
      </c>
      <c r="D58" s="221" t="s">
        <v>104</v>
      </c>
      <c r="E58" s="227">
        <v>569.72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0.18462999999999999</v>
      </c>
      <c r="O58" s="222">
        <f>ROUND(E58*N58,5)</f>
        <v>105.1874</v>
      </c>
      <c r="P58" s="222">
        <v>0</v>
      </c>
      <c r="Q58" s="222">
        <f>ROUND(E58*P58,5)</f>
        <v>0</v>
      </c>
      <c r="R58" s="222"/>
      <c r="S58" s="222"/>
      <c r="T58" s="223">
        <v>0.03</v>
      </c>
      <c r="U58" s="222">
        <f>ROUND(E58*T58,2)</f>
        <v>17.09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105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3">
        <v>47</v>
      </c>
      <c r="B59" s="219" t="s">
        <v>201</v>
      </c>
      <c r="C59" s="262" t="s">
        <v>202</v>
      </c>
      <c r="D59" s="221" t="s">
        <v>119</v>
      </c>
      <c r="E59" s="227">
        <v>20.16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0.96</v>
      </c>
      <c r="U59" s="222">
        <f>ROUND(E59*T59,2)</f>
        <v>19.350000000000001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105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3">
        <v>48</v>
      </c>
      <c r="B60" s="219" t="s">
        <v>203</v>
      </c>
      <c r="C60" s="262" t="s">
        <v>204</v>
      </c>
      <c r="D60" s="221" t="s">
        <v>104</v>
      </c>
      <c r="E60" s="227">
        <v>569.72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6.0099999999999997E-3</v>
      </c>
      <c r="O60" s="222">
        <f>ROUND(E60*N60,5)</f>
        <v>3.4240200000000001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105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3">
        <v>49</v>
      </c>
      <c r="B61" s="219" t="s">
        <v>205</v>
      </c>
      <c r="C61" s="262" t="s">
        <v>206</v>
      </c>
      <c r="D61" s="221" t="s">
        <v>104</v>
      </c>
      <c r="E61" s="227">
        <v>569.72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6.0999999999999997E-4</v>
      </c>
      <c r="O61" s="222">
        <f>ROUND(E61*N61,5)</f>
        <v>0.34753000000000001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105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0.399999999999999" outlineLevel="1" x14ac:dyDescent="0.25">
      <c r="A62" s="213">
        <v>50</v>
      </c>
      <c r="B62" s="219" t="s">
        <v>207</v>
      </c>
      <c r="C62" s="262" t="s">
        <v>208</v>
      </c>
      <c r="D62" s="221" t="s">
        <v>104</v>
      </c>
      <c r="E62" s="227">
        <v>569.72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0.12966</v>
      </c>
      <c r="O62" s="222">
        <f>ROUND(E62*N62,5)</f>
        <v>73.869900000000001</v>
      </c>
      <c r="P62" s="222">
        <v>0</v>
      </c>
      <c r="Q62" s="222">
        <f>ROUND(E62*P62,5)</f>
        <v>0</v>
      </c>
      <c r="R62" s="222"/>
      <c r="S62" s="222"/>
      <c r="T62" s="223">
        <v>0.02</v>
      </c>
      <c r="U62" s="222">
        <f>ROUND(E62*T62,2)</f>
        <v>11.39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105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3">
        <v>51</v>
      </c>
      <c r="B63" s="219" t="s">
        <v>209</v>
      </c>
      <c r="C63" s="262" t="s">
        <v>210</v>
      </c>
      <c r="D63" s="221" t="s">
        <v>104</v>
      </c>
      <c r="E63" s="227">
        <v>10.82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0.30131999999999998</v>
      </c>
      <c r="O63" s="222">
        <f>ROUND(E63*N63,5)</f>
        <v>3.2602799999999998</v>
      </c>
      <c r="P63" s="222">
        <v>0</v>
      </c>
      <c r="Q63" s="222">
        <f>ROUND(E63*P63,5)</f>
        <v>0</v>
      </c>
      <c r="R63" s="222"/>
      <c r="S63" s="222"/>
      <c r="T63" s="223">
        <v>0.77</v>
      </c>
      <c r="U63" s="222">
        <f>ROUND(E63*T63,2)</f>
        <v>8.33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105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3">
        <v>52</v>
      </c>
      <c r="B64" s="219" t="s">
        <v>211</v>
      </c>
      <c r="C64" s="262" t="s">
        <v>212</v>
      </c>
      <c r="D64" s="221" t="s">
        <v>104</v>
      </c>
      <c r="E64" s="227">
        <v>170.96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0</v>
      </c>
      <c r="M64" s="230">
        <f>G64*(1+L64/100)</f>
        <v>0</v>
      </c>
      <c r="N64" s="222">
        <v>7.3899999999999993E-2</v>
      </c>
      <c r="O64" s="222">
        <f>ROUND(E64*N64,5)</f>
        <v>12.633940000000001</v>
      </c>
      <c r="P64" s="222">
        <v>0</v>
      </c>
      <c r="Q64" s="222">
        <f>ROUND(E64*P64,5)</f>
        <v>0</v>
      </c>
      <c r="R64" s="222"/>
      <c r="S64" s="222"/>
      <c r="T64" s="223">
        <v>0.53</v>
      </c>
      <c r="U64" s="222">
        <f>ROUND(E64*T64,2)</f>
        <v>90.61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105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3">
        <v>53</v>
      </c>
      <c r="B65" s="219" t="s">
        <v>213</v>
      </c>
      <c r="C65" s="262" t="s">
        <v>214</v>
      </c>
      <c r="D65" s="221" t="s">
        <v>104</v>
      </c>
      <c r="E65" s="227">
        <v>44.19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0</v>
      </c>
      <c r="M65" s="230">
        <f>G65*(1+L65/100)</f>
        <v>0</v>
      </c>
      <c r="N65" s="222">
        <v>0.14957999999999999</v>
      </c>
      <c r="O65" s="222">
        <f>ROUND(E65*N65,5)</f>
        <v>6.6099399999999999</v>
      </c>
      <c r="P65" s="222">
        <v>0</v>
      </c>
      <c r="Q65" s="222">
        <f>ROUND(E65*P65,5)</f>
        <v>0</v>
      </c>
      <c r="R65" s="222"/>
      <c r="S65" s="222"/>
      <c r="T65" s="223">
        <v>0.61</v>
      </c>
      <c r="U65" s="222">
        <f>ROUND(E65*T65,2)</f>
        <v>26.96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105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399999999999999" outlineLevel="1" x14ac:dyDescent="0.25">
      <c r="A66" s="213">
        <v>54</v>
      </c>
      <c r="B66" s="219" t="s">
        <v>215</v>
      </c>
      <c r="C66" s="262" t="s">
        <v>216</v>
      </c>
      <c r="D66" s="221" t="s">
        <v>165</v>
      </c>
      <c r="E66" s="227">
        <v>2.48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0</v>
      </c>
      <c r="M66" s="230">
        <f>G66*(1+L66/100)</f>
        <v>0</v>
      </c>
      <c r="N66" s="222">
        <v>1</v>
      </c>
      <c r="O66" s="222">
        <f>ROUND(E66*N66,5)</f>
        <v>2.48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162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3">
        <v>55</v>
      </c>
      <c r="B67" s="219" t="s">
        <v>217</v>
      </c>
      <c r="C67" s="262" t="s">
        <v>218</v>
      </c>
      <c r="D67" s="221" t="s">
        <v>104</v>
      </c>
      <c r="E67" s="227">
        <v>12.27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0.13100000000000001</v>
      </c>
      <c r="O67" s="222">
        <f>ROUND(E67*N67,5)</f>
        <v>1.60737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162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3">
        <v>56</v>
      </c>
      <c r="B68" s="219" t="s">
        <v>219</v>
      </c>
      <c r="C68" s="262" t="s">
        <v>220</v>
      </c>
      <c r="D68" s="221" t="s">
        <v>104</v>
      </c>
      <c r="E68" s="227">
        <v>44.63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0</v>
      </c>
      <c r="M68" s="230">
        <f>G68*(1+L68/100)</f>
        <v>0</v>
      </c>
      <c r="N68" s="222">
        <v>0.17244999999999999</v>
      </c>
      <c r="O68" s="222">
        <f>ROUND(E68*N68,5)</f>
        <v>7.6964399999999999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162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3">
        <v>57</v>
      </c>
      <c r="B69" s="219" t="s">
        <v>221</v>
      </c>
      <c r="C69" s="262" t="s">
        <v>222</v>
      </c>
      <c r="D69" s="221" t="s">
        <v>104</v>
      </c>
      <c r="E69" s="227">
        <v>160.4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0</v>
      </c>
      <c r="M69" s="230">
        <f>G69*(1+L69/100)</f>
        <v>0</v>
      </c>
      <c r="N69" s="222">
        <v>0.129</v>
      </c>
      <c r="O69" s="222">
        <f>ROUND(E69*N69,5)</f>
        <v>20.691600000000001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162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5">
      <c r="A70" s="214" t="s">
        <v>100</v>
      </c>
      <c r="B70" s="220" t="s">
        <v>61</v>
      </c>
      <c r="C70" s="263" t="s">
        <v>62</v>
      </c>
      <c r="D70" s="224"/>
      <c r="E70" s="228"/>
      <c r="F70" s="231"/>
      <c r="G70" s="231">
        <f>SUMIF(AE71:AE88,"&lt;&gt;NOR",G71:G88)</f>
        <v>0</v>
      </c>
      <c r="H70" s="231"/>
      <c r="I70" s="231">
        <f>SUM(I71:I88)</f>
        <v>0</v>
      </c>
      <c r="J70" s="231"/>
      <c r="K70" s="231">
        <f>SUM(K71:K88)</f>
        <v>0</v>
      </c>
      <c r="L70" s="231"/>
      <c r="M70" s="231">
        <f>SUM(M71:M88)</f>
        <v>0</v>
      </c>
      <c r="N70" s="225"/>
      <c r="O70" s="225">
        <f>SUM(O71:O88)</f>
        <v>10.808790000000004</v>
      </c>
      <c r="P70" s="225"/>
      <c r="Q70" s="225">
        <f>SUM(Q71:Q88)</f>
        <v>0</v>
      </c>
      <c r="R70" s="225"/>
      <c r="S70" s="225"/>
      <c r="T70" s="226"/>
      <c r="U70" s="225">
        <f>SUM(U71:U88)</f>
        <v>41.7</v>
      </c>
      <c r="AE70" t="s">
        <v>101</v>
      </c>
    </row>
    <row r="71" spans="1:60" outlineLevel="1" x14ac:dyDescent="0.25">
      <c r="A71" s="213">
        <v>58</v>
      </c>
      <c r="B71" s="219" t="s">
        <v>223</v>
      </c>
      <c r="C71" s="262" t="s">
        <v>224</v>
      </c>
      <c r="D71" s="221" t="s">
        <v>114</v>
      </c>
      <c r="E71" s="227">
        <v>8.8000000000000007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0</v>
      </c>
      <c r="M71" s="230">
        <f>G71*(1+L71/100)</f>
        <v>0</v>
      </c>
      <c r="N71" s="222">
        <v>2.0000000000000002E-5</v>
      </c>
      <c r="O71" s="222">
        <f>ROUND(E71*N71,5)</f>
        <v>1.8000000000000001E-4</v>
      </c>
      <c r="P71" s="222">
        <v>0</v>
      </c>
      <c r="Q71" s="222">
        <f>ROUND(E71*P71,5)</f>
        <v>0</v>
      </c>
      <c r="R71" s="222"/>
      <c r="S71" s="222"/>
      <c r="T71" s="223">
        <v>0.35</v>
      </c>
      <c r="U71" s="222">
        <f>ROUND(E71*T71,2)</f>
        <v>3.08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105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3">
        <v>59</v>
      </c>
      <c r="B72" s="219" t="s">
        <v>225</v>
      </c>
      <c r="C72" s="262" t="s">
        <v>226</v>
      </c>
      <c r="D72" s="221" t="s">
        <v>188</v>
      </c>
      <c r="E72" s="227">
        <v>3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0</v>
      </c>
      <c r="M72" s="230">
        <f>G72*(1+L72/100)</f>
        <v>0</v>
      </c>
      <c r="N72" s="222">
        <v>5.0000000000000002E-5</v>
      </c>
      <c r="O72" s="222">
        <f>ROUND(E72*N72,5)</f>
        <v>1.4999999999999999E-4</v>
      </c>
      <c r="P72" s="222">
        <v>0</v>
      </c>
      <c r="Q72" s="222">
        <f>ROUND(E72*P72,5)</f>
        <v>0</v>
      </c>
      <c r="R72" s="222"/>
      <c r="S72" s="222"/>
      <c r="T72" s="223">
        <v>0.24</v>
      </c>
      <c r="U72" s="222">
        <f>ROUND(E72*T72,2)</f>
        <v>0.72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105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3">
        <v>60</v>
      </c>
      <c r="B73" s="219" t="s">
        <v>227</v>
      </c>
      <c r="C73" s="262" t="s">
        <v>228</v>
      </c>
      <c r="D73" s="221" t="s">
        <v>188</v>
      </c>
      <c r="E73" s="227">
        <v>12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0</v>
      </c>
      <c r="M73" s="230">
        <f>G73*(1+L73/100)</f>
        <v>0</v>
      </c>
      <c r="N73" s="222">
        <v>2.0000000000000002E-5</v>
      </c>
      <c r="O73" s="222">
        <f>ROUND(E73*N73,5)</f>
        <v>2.4000000000000001E-4</v>
      </c>
      <c r="P73" s="222">
        <v>0</v>
      </c>
      <c r="Q73" s="222">
        <f>ROUND(E73*P73,5)</f>
        <v>0</v>
      </c>
      <c r="R73" s="222"/>
      <c r="S73" s="222"/>
      <c r="T73" s="223">
        <v>0.24</v>
      </c>
      <c r="U73" s="222">
        <f>ROUND(E73*T73,2)</f>
        <v>2.88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105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0.399999999999999" outlineLevel="1" x14ac:dyDescent="0.25">
      <c r="A74" s="213">
        <v>61</v>
      </c>
      <c r="B74" s="219" t="s">
        <v>229</v>
      </c>
      <c r="C74" s="262" t="s">
        <v>230</v>
      </c>
      <c r="D74" s="221" t="s">
        <v>188</v>
      </c>
      <c r="E74" s="227">
        <v>3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0</v>
      </c>
      <c r="M74" s="230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105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3">
        <v>62</v>
      </c>
      <c r="B75" s="219" t="s">
        <v>231</v>
      </c>
      <c r="C75" s="262" t="s">
        <v>232</v>
      </c>
      <c r="D75" s="221" t="s">
        <v>188</v>
      </c>
      <c r="E75" s="227">
        <v>3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0</v>
      </c>
      <c r="M75" s="230">
        <f>G75*(1+L75/100)</f>
        <v>0</v>
      </c>
      <c r="N75" s="222">
        <v>0.14494000000000001</v>
      </c>
      <c r="O75" s="222">
        <f>ROUND(E75*N75,5)</f>
        <v>0.43481999999999998</v>
      </c>
      <c r="P75" s="222">
        <v>0</v>
      </c>
      <c r="Q75" s="222">
        <f>ROUND(E75*P75,5)</f>
        <v>0</v>
      </c>
      <c r="R75" s="222"/>
      <c r="S75" s="222"/>
      <c r="T75" s="223">
        <v>5.0199999999999996</v>
      </c>
      <c r="U75" s="222">
        <f>ROUND(E75*T75,2)</f>
        <v>15.06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105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3">
        <v>63</v>
      </c>
      <c r="B76" s="219" t="s">
        <v>233</v>
      </c>
      <c r="C76" s="262" t="s">
        <v>234</v>
      </c>
      <c r="D76" s="221" t="s">
        <v>188</v>
      </c>
      <c r="E76" s="227">
        <v>3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0</v>
      </c>
      <c r="M76" s="230">
        <f>G76*(1+L76/100)</f>
        <v>0</v>
      </c>
      <c r="N76" s="222">
        <v>9.3600000000000003E-3</v>
      </c>
      <c r="O76" s="222">
        <f>ROUND(E76*N76,5)</f>
        <v>2.8080000000000001E-2</v>
      </c>
      <c r="P76" s="222">
        <v>0</v>
      </c>
      <c r="Q76" s="222">
        <f>ROUND(E76*P76,5)</f>
        <v>0</v>
      </c>
      <c r="R76" s="222"/>
      <c r="S76" s="222"/>
      <c r="T76" s="223">
        <v>1.69</v>
      </c>
      <c r="U76" s="222">
        <f>ROUND(E76*T76,2)</f>
        <v>5.07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105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3">
        <v>64</v>
      </c>
      <c r="B77" s="219" t="s">
        <v>235</v>
      </c>
      <c r="C77" s="262" t="s">
        <v>236</v>
      </c>
      <c r="D77" s="221" t="s">
        <v>188</v>
      </c>
      <c r="E77" s="227">
        <v>3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0</v>
      </c>
      <c r="M77" s="230">
        <f>G77*(1+L77/100)</f>
        <v>0</v>
      </c>
      <c r="N77" s="222">
        <v>0.43093999999999999</v>
      </c>
      <c r="O77" s="222">
        <f>ROUND(E77*N77,5)</f>
        <v>1.2928200000000001</v>
      </c>
      <c r="P77" s="222">
        <v>0</v>
      </c>
      <c r="Q77" s="222">
        <f>ROUND(E77*P77,5)</f>
        <v>0</v>
      </c>
      <c r="R77" s="222"/>
      <c r="S77" s="222"/>
      <c r="T77" s="223">
        <v>3.82</v>
      </c>
      <c r="U77" s="222">
        <f>ROUND(E77*T77,2)</f>
        <v>11.46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105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13">
        <v>65</v>
      </c>
      <c r="B78" s="219" t="s">
        <v>237</v>
      </c>
      <c r="C78" s="262" t="s">
        <v>238</v>
      </c>
      <c r="D78" s="221" t="s">
        <v>119</v>
      </c>
      <c r="E78" s="227">
        <v>2.64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0</v>
      </c>
      <c r="M78" s="230">
        <f>G78*(1+L78/100)</f>
        <v>0</v>
      </c>
      <c r="N78" s="222">
        <v>2.5249999999999999</v>
      </c>
      <c r="O78" s="222">
        <f>ROUND(E78*N78,5)</f>
        <v>6.6660000000000004</v>
      </c>
      <c r="P78" s="222">
        <v>0</v>
      </c>
      <c r="Q78" s="222">
        <f>ROUND(E78*P78,5)</f>
        <v>0</v>
      </c>
      <c r="R78" s="222"/>
      <c r="S78" s="222"/>
      <c r="T78" s="223">
        <v>1.3</v>
      </c>
      <c r="U78" s="222">
        <f>ROUND(E78*T78,2)</f>
        <v>3.43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105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13">
        <v>66</v>
      </c>
      <c r="B79" s="219" t="s">
        <v>239</v>
      </c>
      <c r="C79" s="262" t="s">
        <v>240</v>
      </c>
      <c r="D79" s="221" t="s">
        <v>188</v>
      </c>
      <c r="E79" s="227">
        <v>3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0</v>
      </c>
      <c r="M79" s="230">
        <f>G79*(1+L79/100)</f>
        <v>0</v>
      </c>
      <c r="N79" s="222">
        <v>0.13</v>
      </c>
      <c r="O79" s="222">
        <f>ROUND(E79*N79,5)</f>
        <v>0.39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105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3">
        <v>67</v>
      </c>
      <c r="B80" s="219" t="s">
        <v>241</v>
      </c>
      <c r="C80" s="262" t="s">
        <v>242</v>
      </c>
      <c r="D80" s="221" t="s">
        <v>188</v>
      </c>
      <c r="E80" s="227">
        <v>3.03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0</v>
      </c>
      <c r="M80" s="230">
        <f>G80*(1+L80/100)</f>
        <v>0</v>
      </c>
      <c r="N80" s="222">
        <v>0.17499999999999999</v>
      </c>
      <c r="O80" s="222">
        <f>ROUND(E80*N80,5)</f>
        <v>0.53025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162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0.399999999999999" outlineLevel="1" x14ac:dyDescent="0.25">
      <c r="A81" s="213">
        <v>68</v>
      </c>
      <c r="B81" s="219" t="s">
        <v>243</v>
      </c>
      <c r="C81" s="262" t="s">
        <v>244</v>
      </c>
      <c r="D81" s="221" t="s">
        <v>188</v>
      </c>
      <c r="E81" s="227">
        <v>3.03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0</v>
      </c>
      <c r="M81" s="230">
        <f>G81*(1+L81/100)</f>
        <v>0</v>
      </c>
      <c r="N81" s="222">
        <v>0.17</v>
      </c>
      <c r="O81" s="222">
        <f>ROUND(E81*N81,5)</f>
        <v>0.5151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162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3">
        <v>69</v>
      </c>
      <c r="B82" s="219" t="s">
        <v>245</v>
      </c>
      <c r="C82" s="262" t="s">
        <v>246</v>
      </c>
      <c r="D82" s="221" t="s">
        <v>188</v>
      </c>
      <c r="E82" s="227">
        <v>3.03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0</v>
      </c>
      <c r="M82" s="230">
        <f>G82*(1+L82/100)</f>
        <v>0</v>
      </c>
      <c r="N82" s="222">
        <v>0.06</v>
      </c>
      <c r="O82" s="222">
        <f>ROUND(E82*N82,5)</f>
        <v>0.18179999999999999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162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3">
        <v>70</v>
      </c>
      <c r="B83" s="219" t="s">
        <v>247</v>
      </c>
      <c r="C83" s="262" t="s">
        <v>248</v>
      </c>
      <c r="D83" s="221" t="s">
        <v>188</v>
      </c>
      <c r="E83" s="227">
        <v>3.03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0</v>
      </c>
      <c r="M83" s="230">
        <f>G83*(1+L83/100)</f>
        <v>0</v>
      </c>
      <c r="N83" s="222">
        <v>0.12</v>
      </c>
      <c r="O83" s="222">
        <f>ROUND(E83*N83,5)</f>
        <v>0.36359999999999998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162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 x14ac:dyDescent="0.25">
      <c r="A84" s="213">
        <v>71</v>
      </c>
      <c r="B84" s="219" t="s">
        <v>249</v>
      </c>
      <c r="C84" s="262" t="s">
        <v>250</v>
      </c>
      <c r="D84" s="221" t="s">
        <v>114</v>
      </c>
      <c r="E84" s="227">
        <v>8.93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0</v>
      </c>
      <c r="M84" s="230">
        <f>G84*(1+L84/100)</f>
        <v>0</v>
      </c>
      <c r="N84" s="222">
        <v>2.5000000000000001E-2</v>
      </c>
      <c r="O84" s="222">
        <f>ROUND(E84*N84,5)</f>
        <v>0.22325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162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 x14ac:dyDescent="0.25">
      <c r="A85" s="213">
        <v>72</v>
      </c>
      <c r="B85" s="219" t="s">
        <v>251</v>
      </c>
      <c r="C85" s="262" t="s">
        <v>252</v>
      </c>
      <c r="D85" s="221" t="s">
        <v>188</v>
      </c>
      <c r="E85" s="227">
        <v>6.09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0</v>
      </c>
      <c r="M85" s="230">
        <f>G85*(1+L85/100)</f>
        <v>0</v>
      </c>
      <c r="N85" s="222">
        <v>0.01</v>
      </c>
      <c r="O85" s="222">
        <f>ROUND(E85*N85,5)</f>
        <v>6.0900000000000003E-2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162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 x14ac:dyDescent="0.25">
      <c r="A86" s="213">
        <v>73</v>
      </c>
      <c r="B86" s="219" t="s">
        <v>253</v>
      </c>
      <c r="C86" s="262" t="s">
        <v>254</v>
      </c>
      <c r="D86" s="221" t="s">
        <v>188</v>
      </c>
      <c r="E86" s="227">
        <v>3.04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0</v>
      </c>
      <c r="M86" s="230">
        <f>G86*(1+L86/100)</f>
        <v>0</v>
      </c>
      <c r="N86" s="222">
        <v>0.01</v>
      </c>
      <c r="O86" s="222">
        <f>ROUND(E86*N86,5)</f>
        <v>3.04E-2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162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 x14ac:dyDescent="0.25">
      <c r="A87" s="213">
        <v>74</v>
      </c>
      <c r="B87" s="219" t="s">
        <v>255</v>
      </c>
      <c r="C87" s="262" t="s">
        <v>256</v>
      </c>
      <c r="D87" s="221" t="s">
        <v>188</v>
      </c>
      <c r="E87" s="227">
        <v>3.04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0</v>
      </c>
      <c r="M87" s="230">
        <f>G87*(1+L87/100)</f>
        <v>0</v>
      </c>
      <c r="N87" s="222">
        <v>0.01</v>
      </c>
      <c r="O87" s="222">
        <f>ROUND(E87*N87,5)</f>
        <v>3.04E-2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162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0.399999999999999" outlineLevel="1" x14ac:dyDescent="0.25">
      <c r="A88" s="213">
        <v>75</v>
      </c>
      <c r="B88" s="219" t="s">
        <v>257</v>
      </c>
      <c r="C88" s="262" t="s">
        <v>258</v>
      </c>
      <c r="D88" s="221" t="s">
        <v>188</v>
      </c>
      <c r="E88" s="227">
        <v>3.04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0</v>
      </c>
      <c r="M88" s="230">
        <f>G88*(1+L88/100)</f>
        <v>0</v>
      </c>
      <c r="N88" s="222">
        <v>0.02</v>
      </c>
      <c r="O88" s="222">
        <f>ROUND(E88*N88,5)</f>
        <v>6.08E-2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162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5">
      <c r="A89" s="214" t="s">
        <v>100</v>
      </c>
      <c r="B89" s="220" t="s">
        <v>63</v>
      </c>
      <c r="C89" s="263" t="s">
        <v>64</v>
      </c>
      <c r="D89" s="224"/>
      <c r="E89" s="228"/>
      <c r="F89" s="231"/>
      <c r="G89" s="231">
        <f>SUMIF(AE90:AE98,"&lt;&gt;NOR",G90:G98)</f>
        <v>0</v>
      </c>
      <c r="H89" s="231"/>
      <c r="I89" s="231">
        <f>SUM(I90:I98)</f>
        <v>0</v>
      </c>
      <c r="J89" s="231"/>
      <c r="K89" s="231">
        <f>SUM(K90:K98)</f>
        <v>0</v>
      </c>
      <c r="L89" s="231"/>
      <c r="M89" s="231">
        <f>SUM(M90:M98)</f>
        <v>0</v>
      </c>
      <c r="N89" s="225"/>
      <c r="O89" s="225">
        <f>SUM(O90:O98)</f>
        <v>89.999489999999994</v>
      </c>
      <c r="P89" s="225"/>
      <c r="Q89" s="225">
        <f>SUM(Q90:Q98)</f>
        <v>0</v>
      </c>
      <c r="R89" s="225"/>
      <c r="S89" s="225"/>
      <c r="T89" s="226"/>
      <c r="U89" s="225">
        <f>SUM(U90:U98)</f>
        <v>102.81</v>
      </c>
      <c r="AE89" t="s">
        <v>101</v>
      </c>
    </row>
    <row r="90" spans="1:60" ht="20.399999999999999" outlineLevel="1" x14ac:dyDescent="0.25">
      <c r="A90" s="213">
        <v>76</v>
      </c>
      <c r="B90" s="219" t="s">
        <v>259</v>
      </c>
      <c r="C90" s="262" t="s">
        <v>260</v>
      </c>
      <c r="D90" s="221" t="s">
        <v>188</v>
      </c>
      <c r="E90" s="227">
        <v>2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0</v>
      </c>
      <c r="M90" s="230">
        <f>G90*(1+L90/100)</f>
        <v>0</v>
      </c>
      <c r="N90" s="222">
        <v>1.2830999999999999</v>
      </c>
      <c r="O90" s="222">
        <f>ROUND(E90*N90,5)</f>
        <v>2.5661999999999998</v>
      </c>
      <c r="P90" s="222">
        <v>0</v>
      </c>
      <c r="Q90" s="222">
        <f>ROUND(E90*P90,5)</f>
        <v>0</v>
      </c>
      <c r="R90" s="222"/>
      <c r="S90" s="222"/>
      <c r="T90" s="223">
        <v>6.06</v>
      </c>
      <c r="U90" s="222">
        <f>ROUND(E90*T90,2)</f>
        <v>12.12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105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3">
        <v>77</v>
      </c>
      <c r="B91" s="219" t="s">
        <v>261</v>
      </c>
      <c r="C91" s="262" t="s">
        <v>262</v>
      </c>
      <c r="D91" s="221" t="s">
        <v>114</v>
      </c>
      <c r="E91" s="227">
        <v>403.18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0</v>
      </c>
      <c r="M91" s="230">
        <f>G91*(1+L91/100)</f>
        <v>0</v>
      </c>
      <c r="N91" s="222">
        <v>0.14424000000000001</v>
      </c>
      <c r="O91" s="222">
        <f>ROUND(E91*N91,5)</f>
        <v>58.154679999999999</v>
      </c>
      <c r="P91" s="222">
        <v>0</v>
      </c>
      <c r="Q91" s="222">
        <f>ROUND(E91*P91,5)</f>
        <v>0</v>
      </c>
      <c r="R91" s="222"/>
      <c r="S91" s="222"/>
      <c r="T91" s="223">
        <v>0.22</v>
      </c>
      <c r="U91" s="222">
        <f>ROUND(E91*T91,2)</f>
        <v>88.7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105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3">
        <v>78</v>
      </c>
      <c r="B92" s="219" t="s">
        <v>263</v>
      </c>
      <c r="C92" s="262" t="s">
        <v>264</v>
      </c>
      <c r="D92" s="221" t="s">
        <v>114</v>
      </c>
      <c r="E92" s="227">
        <v>22.16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0</v>
      </c>
      <c r="M92" s="230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0.09</v>
      </c>
      <c r="U92" s="222">
        <f>ROUND(E92*T92,2)</f>
        <v>1.99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105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3">
        <v>79</v>
      </c>
      <c r="B93" s="219" t="s">
        <v>265</v>
      </c>
      <c r="C93" s="262" t="s">
        <v>266</v>
      </c>
      <c r="D93" s="221" t="s">
        <v>188</v>
      </c>
      <c r="E93" s="227">
        <v>2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0</v>
      </c>
      <c r="M93" s="230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</v>
      </c>
      <c r="U93" s="222">
        <f>ROUND(E93*T93,2)</f>
        <v>0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105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3">
        <v>80</v>
      </c>
      <c r="B94" s="219" t="s">
        <v>267</v>
      </c>
      <c r="C94" s="262" t="s">
        <v>268</v>
      </c>
      <c r="D94" s="221" t="s">
        <v>188</v>
      </c>
      <c r="E94" s="227">
        <v>167.34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0</v>
      </c>
      <c r="M94" s="230">
        <f>G94*(1+L94/100)</f>
        <v>0</v>
      </c>
      <c r="N94" s="222">
        <v>0.06</v>
      </c>
      <c r="O94" s="222">
        <f>ROUND(E94*N94,5)</f>
        <v>10.0404</v>
      </c>
      <c r="P94" s="222">
        <v>0</v>
      </c>
      <c r="Q94" s="222">
        <f>ROUND(E94*P94,5)</f>
        <v>0</v>
      </c>
      <c r="R94" s="222"/>
      <c r="S94" s="222"/>
      <c r="T94" s="223">
        <v>0</v>
      </c>
      <c r="U94" s="222">
        <f>ROUND(E94*T94,2)</f>
        <v>0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162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13">
        <v>81</v>
      </c>
      <c r="B95" s="219" t="s">
        <v>269</v>
      </c>
      <c r="C95" s="262" t="s">
        <v>270</v>
      </c>
      <c r="D95" s="221" t="s">
        <v>188</v>
      </c>
      <c r="E95" s="227">
        <v>69.47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0</v>
      </c>
      <c r="M95" s="230">
        <f>G95*(1+L95/100)</f>
        <v>0</v>
      </c>
      <c r="N95" s="222">
        <v>8.1000000000000003E-2</v>
      </c>
      <c r="O95" s="222">
        <f>ROUND(E95*N95,5)</f>
        <v>5.6270699999999998</v>
      </c>
      <c r="P95" s="222">
        <v>0</v>
      </c>
      <c r="Q95" s="222">
        <f>ROUND(E95*P95,5)</f>
        <v>0</v>
      </c>
      <c r="R95" s="222"/>
      <c r="S95" s="222"/>
      <c r="T95" s="223">
        <v>0</v>
      </c>
      <c r="U95" s="222">
        <f>ROUND(E95*T95,2)</f>
        <v>0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162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3">
        <v>82</v>
      </c>
      <c r="B96" s="219" t="s">
        <v>271</v>
      </c>
      <c r="C96" s="262" t="s">
        <v>272</v>
      </c>
      <c r="D96" s="221" t="s">
        <v>188</v>
      </c>
      <c r="E96" s="227">
        <v>159.30000000000001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0</v>
      </c>
      <c r="M96" s="230">
        <f>G96*(1+L96/100)</f>
        <v>0</v>
      </c>
      <c r="N96" s="222">
        <v>8.1000000000000003E-2</v>
      </c>
      <c r="O96" s="222">
        <f>ROUND(E96*N96,5)</f>
        <v>12.9033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162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3">
        <v>83</v>
      </c>
      <c r="B97" s="219" t="s">
        <v>273</v>
      </c>
      <c r="C97" s="262" t="s">
        <v>274</v>
      </c>
      <c r="D97" s="221" t="s">
        <v>188</v>
      </c>
      <c r="E97" s="227">
        <v>6.06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0</v>
      </c>
      <c r="M97" s="230">
        <f>G97*(1+L97/100)</f>
        <v>0</v>
      </c>
      <c r="N97" s="222">
        <v>6.4000000000000001E-2</v>
      </c>
      <c r="O97" s="222">
        <f>ROUND(E97*N97,5)</f>
        <v>0.38784000000000002</v>
      </c>
      <c r="P97" s="222">
        <v>0</v>
      </c>
      <c r="Q97" s="222">
        <f>ROUND(E97*P97,5)</f>
        <v>0</v>
      </c>
      <c r="R97" s="222"/>
      <c r="S97" s="222"/>
      <c r="T97" s="223">
        <v>0</v>
      </c>
      <c r="U97" s="222">
        <f>ROUND(E97*T97,2)</f>
        <v>0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162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3">
        <v>84</v>
      </c>
      <c r="B98" s="219" t="s">
        <v>275</v>
      </c>
      <c r="C98" s="262" t="s">
        <v>276</v>
      </c>
      <c r="D98" s="221" t="s">
        <v>188</v>
      </c>
      <c r="E98" s="227">
        <v>5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0</v>
      </c>
      <c r="M98" s="230">
        <f>G98*(1+L98/100)</f>
        <v>0</v>
      </c>
      <c r="N98" s="222">
        <v>6.4000000000000001E-2</v>
      </c>
      <c r="O98" s="222">
        <f>ROUND(E98*N98,5)</f>
        <v>0.32</v>
      </c>
      <c r="P98" s="222">
        <v>0</v>
      </c>
      <c r="Q98" s="222">
        <f>ROUND(E98*P98,5)</f>
        <v>0</v>
      </c>
      <c r="R98" s="222"/>
      <c r="S98" s="222"/>
      <c r="T98" s="223">
        <v>0</v>
      </c>
      <c r="U98" s="222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162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5">
      <c r="A99" s="214" t="s">
        <v>100</v>
      </c>
      <c r="B99" s="220" t="s">
        <v>65</v>
      </c>
      <c r="C99" s="263" t="s">
        <v>66</v>
      </c>
      <c r="D99" s="224"/>
      <c r="E99" s="228"/>
      <c r="F99" s="231"/>
      <c r="G99" s="231">
        <f>SUMIF(AE100:AE100,"&lt;&gt;NOR",G100:G100)</f>
        <v>0</v>
      </c>
      <c r="H99" s="231"/>
      <c r="I99" s="231">
        <f>SUM(I100:I100)</f>
        <v>0</v>
      </c>
      <c r="J99" s="231"/>
      <c r="K99" s="231">
        <f>SUM(K100:K100)</f>
        <v>0</v>
      </c>
      <c r="L99" s="231"/>
      <c r="M99" s="231">
        <f>SUM(M100:M100)</f>
        <v>0</v>
      </c>
      <c r="N99" s="225"/>
      <c r="O99" s="225">
        <f>SUM(O100:O100)</f>
        <v>0</v>
      </c>
      <c r="P99" s="225"/>
      <c r="Q99" s="225">
        <f>SUM(Q100:Q100)</f>
        <v>8.0000000000000002E-3</v>
      </c>
      <c r="R99" s="225"/>
      <c r="S99" s="225"/>
      <c r="T99" s="226"/>
      <c r="U99" s="225">
        <f>SUM(U100:U100)</f>
        <v>0.34</v>
      </c>
      <c r="AE99" t="s">
        <v>101</v>
      </c>
    </row>
    <row r="100" spans="1:60" ht="20.399999999999999" outlineLevel="1" x14ac:dyDescent="0.25">
      <c r="A100" s="213">
        <v>85</v>
      </c>
      <c r="B100" s="219" t="s">
        <v>277</v>
      </c>
      <c r="C100" s="262" t="s">
        <v>278</v>
      </c>
      <c r="D100" s="221" t="s">
        <v>188</v>
      </c>
      <c r="E100" s="227">
        <v>2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0</v>
      </c>
      <c r="M100" s="230">
        <f>G100*(1+L100/100)</f>
        <v>0</v>
      </c>
      <c r="N100" s="222">
        <v>0</v>
      </c>
      <c r="O100" s="222">
        <f>ROUND(E100*N100,5)</f>
        <v>0</v>
      </c>
      <c r="P100" s="222">
        <v>4.0000000000000001E-3</v>
      </c>
      <c r="Q100" s="222">
        <f>ROUND(E100*P100,5)</f>
        <v>8.0000000000000002E-3</v>
      </c>
      <c r="R100" s="222"/>
      <c r="S100" s="222"/>
      <c r="T100" s="223">
        <v>0.17</v>
      </c>
      <c r="U100" s="222">
        <f>ROUND(E100*T100,2)</f>
        <v>0.34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105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5">
      <c r="A101" s="214" t="s">
        <v>100</v>
      </c>
      <c r="B101" s="220" t="s">
        <v>67</v>
      </c>
      <c r="C101" s="263" t="s">
        <v>68</v>
      </c>
      <c r="D101" s="224"/>
      <c r="E101" s="228"/>
      <c r="F101" s="231"/>
      <c r="G101" s="231">
        <f>SUMIF(AE102:AE108,"&lt;&gt;NOR",G102:G108)</f>
        <v>0</v>
      </c>
      <c r="H101" s="231"/>
      <c r="I101" s="231">
        <f>SUM(I102:I108)</f>
        <v>0</v>
      </c>
      <c r="J101" s="231"/>
      <c r="K101" s="231">
        <f>SUM(K102:K108)</f>
        <v>0</v>
      </c>
      <c r="L101" s="231"/>
      <c r="M101" s="231">
        <f>SUM(M102:M108)</f>
        <v>0</v>
      </c>
      <c r="N101" s="225"/>
      <c r="O101" s="225">
        <f>SUM(O102:O108)</f>
        <v>0</v>
      </c>
      <c r="P101" s="225"/>
      <c r="Q101" s="225">
        <f>SUM(Q102:Q108)</f>
        <v>0</v>
      </c>
      <c r="R101" s="225"/>
      <c r="S101" s="225"/>
      <c r="T101" s="226"/>
      <c r="U101" s="225">
        <f>SUM(U102:U108)</f>
        <v>7.68</v>
      </c>
      <c r="AE101" t="s">
        <v>101</v>
      </c>
    </row>
    <row r="102" spans="1:60" outlineLevel="1" x14ac:dyDescent="0.25">
      <c r="A102" s="213">
        <v>86</v>
      </c>
      <c r="B102" s="219" t="s">
        <v>279</v>
      </c>
      <c r="C102" s="262" t="s">
        <v>280</v>
      </c>
      <c r="D102" s="221" t="s">
        <v>281</v>
      </c>
      <c r="E102" s="227">
        <v>175.81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0</v>
      </c>
      <c r="M102" s="230">
        <f>G102*(1+L102/100)</f>
        <v>0</v>
      </c>
      <c r="N102" s="222">
        <v>0</v>
      </c>
      <c r="O102" s="222">
        <f>ROUND(E102*N102,5)</f>
        <v>0</v>
      </c>
      <c r="P102" s="222">
        <v>0</v>
      </c>
      <c r="Q102" s="222">
        <f>ROUND(E102*P102,5)</f>
        <v>0</v>
      </c>
      <c r="R102" s="222"/>
      <c r="S102" s="222"/>
      <c r="T102" s="223">
        <v>0.01</v>
      </c>
      <c r="U102" s="222">
        <f>ROUND(E102*T102,2)</f>
        <v>1.76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105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3">
        <v>87</v>
      </c>
      <c r="B103" s="219" t="s">
        <v>282</v>
      </c>
      <c r="C103" s="262" t="s">
        <v>283</v>
      </c>
      <c r="D103" s="221" t="s">
        <v>281</v>
      </c>
      <c r="E103" s="227">
        <v>6153.35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0</v>
      </c>
      <c r="M103" s="230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105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0.399999999999999" outlineLevel="1" x14ac:dyDescent="0.25">
      <c r="A104" s="213">
        <v>88</v>
      </c>
      <c r="B104" s="219" t="s">
        <v>284</v>
      </c>
      <c r="C104" s="262" t="s">
        <v>285</v>
      </c>
      <c r="D104" s="221" t="s">
        <v>281</v>
      </c>
      <c r="E104" s="227">
        <v>8.58</v>
      </c>
      <c r="F104" s="229"/>
      <c r="G104" s="230">
        <f>ROUND(E104*F104,2)</f>
        <v>0</v>
      </c>
      <c r="H104" s="229"/>
      <c r="I104" s="230">
        <f>ROUND(E104*H104,2)</f>
        <v>0</v>
      </c>
      <c r="J104" s="229"/>
      <c r="K104" s="230">
        <f>ROUND(E104*J104,2)</f>
        <v>0</v>
      </c>
      <c r="L104" s="230">
        <v>0</v>
      </c>
      <c r="M104" s="230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0.69</v>
      </c>
      <c r="U104" s="222">
        <f>ROUND(E104*T104,2)</f>
        <v>5.92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105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3">
        <v>89</v>
      </c>
      <c r="B105" s="219" t="s">
        <v>286</v>
      </c>
      <c r="C105" s="262" t="s">
        <v>287</v>
      </c>
      <c r="D105" s="221" t="s">
        <v>281</v>
      </c>
      <c r="E105" s="227">
        <v>60.06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0</v>
      </c>
      <c r="M105" s="230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105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3">
        <v>90</v>
      </c>
      <c r="B106" s="219" t="s">
        <v>288</v>
      </c>
      <c r="C106" s="262" t="s">
        <v>289</v>
      </c>
      <c r="D106" s="221" t="s">
        <v>281</v>
      </c>
      <c r="E106" s="227">
        <v>8.58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0</v>
      </c>
      <c r="M106" s="230">
        <f>G106*(1+L106/100)</f>
        <v>0</v>
      </c>
      <c r="N106" s="222">
        <v>0</v>
      </c>
      <c r="O106" s="222">
        <f>ROUND(E106*N106,5)</f>
        <v>0</v>
      </c>
      <c r="P106" s="222">
        <v>0</v>
      </c>
      <c r="Q106" s="222">
        <f>ROUND(E106*P106,5)</f>
        <v>0</v>
      </c>
      <c r="R106" s="222"/>
      <c r="S106" s="222"/>
      <c r="T106" s="223">
        <v>0</v>
      </c>
      <c r="U106" s="222">
        <f>ROUND(E106*T106,2)</f>
        <v>0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105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3">
        <v>91</v>
      </c>
      <c r="B107" s="219" t="s">
        <v>290</v>
      </c>
      <c r="C107" s="262" t="s">
        <v>291</v>
      </c>
      <c r="D107" s="221" t="s">
        <v>281</v>
      </c>
      <c r="E107" s="227">
        <v>73.28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0</v>
      </c>
      <c r="M107" s="230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105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3">
        <v>92</v>
      </c>
      <c r="B108" s="219" t="s">
        <v>292</v>
      </c>
      <c r="C108" s="262" t="s">
        <v>293</v>
      </c>
      <c r="D108" s="221" t="s">
        <v>281</v>
      </c>
      <c r="E108" s="227">
        <v>102.53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0</v>
      </c>
      <c r="M108" s="230">
        <f>G108*(1+L108/100)</f>
        <v>0</v>
      </c>
      <c r="N108" s="222">
        <v>0</v>
      </c>
      <c r="O108" s="222">
        <f>ROUND(E108*N108,5)</f>
        <v>0</v>
      </c>
      <c r="P108" s="222">
        <v>0</v>
      </c>
      <c r="Q108" s="222">
        <f>ROUND(E108*P108,5)</f>
        <v>0</v>
      </c>
      <c r="R108" s="222"/>
      <c r="S108" s="222"/>
      <c r="T108" s="223">
        <v>0</v>
      </c>
      <c r="U108" s="222">
        <f>ROUND(E108*T108,2)</f>
        <v>0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105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5">
      <c r="A109" s="214" t="s">
        <v>100</v>
      </c>
      <c r="B109" s="220" t="s">
        <v>69</v>
      </c>
      <c r="C109" s="263" t="s">
        <v>70</v>
      </c>
      <c r="D109" s="224"/>
      <c r="E109" s="228"/>
      <c r="F109" s="231"/>
      <c r="G109" s="231">
        <f>SUMIF(AE110:AE110,"&lt;&gt;NOR",G110:G110)</f>
        <v>0</v>
      </c>
      <c r="H109" s="231"/>
      <c r="I109" s="231">
        <f>SUM(I110:I110)</f>
        <v>0</v>
      </c>
      <c r="J109" s="231"/>
      <c r="K109" s="231">
        <f>SUM(K110:K110)</f>
        <v>0</v>
      </c>
      <c r="L109" s="231"/>
      <c r="M109" s="231">
        <f>SUM(M110:M110)</f>
        <v>0</v>
      </c>
      <c r="N109" s="225"/>
      <c r="O109" s="225">
        <f>SUM(O110:O110)</f>
        <v>0</v>
      </c>
      <c r="P109" s="225"/>
      <c r="Q109" s="225">
        <f>SUM(Q110:Q110)</f>
        <v>0</v>
      </c>
      <c r="R109" s="225"/>
      <c r="S109" s="225"/>
      <c r="T109" s="226"/>
      <c r="U109" s="225">
        <f>SUM(U110:U110)</f>
        <v>35.35</v>
      </c>
      <c r="AE109" t="s">
        <v>101</v>
      </c>
    </row>
    <row r="110" spans="1:60" outlineLevel="1" x14ac:dyDescent="0.25">
      <c r="A110" s="213">
        <v>93</v>
      </c>
      <c r="B110" s="219" t="s">
        <v>294</v>
      </c>
      <c r="C110" s="262" t="s">
        <v>295</v>
      </c>
      <c r="D110" s="221" t="s">
        <v>281</v>
      </c>
      <c r="E110" s="227">
        <v>1767.6502</v>
      </c>
      <c r="F110" s="229"/>
      <c r="G110" s="230">
        <f>ROUND(E110*F110,2)</f>
        <v>0</v>
      </c>
      <c r="H110" s="229"/>
      <c r="I110" s="230">
        <f>ROUND(E110*H110,2)</f>
        <v>0</v>
      </c>
      <c r="J110" s="229"/>
      <c r="K110" s="230">
        <f>ROUND(E110*J110,2)</f>
        <v>0</v>
      </c>
      <c r="L110" s="230">
        <v>0</v>
      </c>
      <c r="M110" s="230">
        <f>G110*(1+L110/100)</f>
        <v>0</v>
      </c>
      <c r="N110" s="222">
        <v>0</v>
      </c>
      <c r="O110" s="222">
        <f>ROUND(E110*N110,5)</f>
        <v>0</v>
      </c>
      <c r="P110" s="222">
        <v>0</v>
      </c>
      <c r="Q110" s="222">
        <f>ROUND(E110*P110,5)</f>
        <v>0</v>
      </c>
      <c r="R110" s="222"/>
      <c r="S110" s="222"/>
      <c r="T110" s="223">
        <v>0.02</v>
      </c>
      <c r="U110" s="222">
        <f>ROUND(E110*T110,2)</f>
        <v>35.35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105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5">
      <c r="A111" s="214" t="s">
        <v>100</v>
      </c>
      <c r="B111" s="220" t="s">
        <v>71</v>
      </c>
      <c r="C111" s="263" t="s">
        <v>72</v>
      </c>
      <c r="D111" s="224"/>
      <c r="E111" s="228"/>
      <c r="F111" s="231"/>
      <c r="G111" s="231">
        <f>SUMIF(AE112:AE113,"&lt;&gt;NOR",G112:G113)</f>
        <v>0</v>
      </c>
      <c r="H111" s="231"/>
      <c r="I111" s="231">
        <f>SUM(I112:I113)</f>
        <v>0</v>
      </c>
      <c r="J111" s="231"/>
      <c r="K111" s="231">
        <f>SUM(K112:K113)</f>
        <v>0</v>
      </c>
      <c r="L111" s="231"/>
      <c r="M111" s="231">
        <f>SUM(M112:M113)</f>
        <v>0</v>
      </c>
      <c r="N111" s="225"/>
      <c r="O111" s="225">
        <f>SUM(O112:O113)</f>
        <v>2.8256699999999997</v>
      </c>
      <c r="P111" s="225"/>
      <c r="Q111" s="225">
        <f>SUM(Q112:Q113)</f>
        <v>0</v>
      </c>
      <c r="R111" s="225"/>
      <c r="S111" s="225"/>
      <c r="T111" s="226"/>
      <c r="U111" s="225">
        <f>SUM(U112:U113)</f>
        <v>5.79</v>
      </c>
      <c r="AE111" t="s">
        <v>101</v>
      </c>
    </row>
    <row r="112" spans="1:60" ht="20.399999999999999" outlineLevel="1" x14ac:dyDescent="0.25">
      <c r="A112" s="213">
        <v>94</v>
      </c>
      <c r="B112" s="219" t="s">
        <v>296</v>
      </c>
      <c r="C112" s="262" t="s">
        <v>297</v>
      </c>
      <c r="D112" s="221" t="s">
        <v>114</v>
      </c>
      <c r="E112" s="227">
        <v>21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0</v>
      </c>
      <c r="M112" s="230">
        <f>G112*(1+L112/100)</f>
        <v>0</v>
      </c>
      <c r="N112" s="222">
        <v>0.13242999999999999</v>
      </c>
      <c r="O112" s="222">
        <f>ROUND(E112*N112,5)</f>
        <v>2.7810299999999999</v>
      </c>
      <c r="P112" s="222">
        <v>0</v>
      </c>
      <c r="Q112" s="222">
        <f>ROUND(E112*P112,5)</f>
        <v>0</v>
      </c>
      <c r="R112" s="222"/>
      <c r="S112" s="222"/>
      <c r="T112" s="223">
        <v>7.0000000000000007E-2</v>
      </c>
      <c r="U112" s="222">
        <f>ROUND(E112*T112,2)</f>
        <v>1.47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105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40">
        <v>95</v>
      </c>
      <c r="B113" s="241" t="s">
        <v>298</v>
      </c>
      <c r="C113" s="264" t="s">
        <v>299</v>
      </c>
      <c r="D113" s="242" t="s">
        <v>114</v>
      </c>
      <c r="E113" s="243">
        <v>144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0</v>
      </c>
      <c r="M113" s="245">
        <f>G113*(1+L113/100)</f>
        <v>0</v>
      </c>
      <c r="N113" s="246">
        <v>3.1E-4</v>
      </c>
      <c r="O113" s="246">
        <f>ROUND(E113*N113,5)</f>
        <v>4.4639999999999999E-2</v>
      </c>
      <c r="P113" s="246">
        <v>0</v>
      </c>
      <c r="Q113" s="246">
        <f>ROUND(E113*P113,5)</f>
        <v>0</v>
      </c>
      <c r="R113" s="246"/>
      <c r="S113" s="246"/>
      <c r="T113" s="247">
        <v>0.03</v>
      </c>
      <c r="U113" s="246">
        <f>ROUND(E113*T113,2)</f>
        <v>4.32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105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x14ac:dyDescent="0.25">
      <c r="A114" s="6"/>
      <c r="B114" s="7" t="s">
        <v>300</v>
      </c>
      <c r="C114" s="265" t="s">
        <v>300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 x14ac:dyDescent="0.25">
      <c r="A115" s="248"/>
      <c r="B115" s="249">
        <v>26</v>
      </c>
      <c r="C115" s="266" t="s">
        <v>300</v>
      </c>
      <c r="D115" s="250"/>
      <c r="E115" s="250"/>
      <c r="F115" s="250"/>
      <c r="G115" s="261">
        <f>G8+G38+G43+G49+G55+G70+G89+G99+G101+G109+G111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301</v>
      </c>
    </row>
    <row r="116" spans="1:60" x14ac:dyDescent="0.25">
      <c r="A116" s="6"/>
      <c r="B116" s="7" t="s">
        <v>300</v>
      </c>
      <c r="C116" s="265" t="s">
        <v>300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 x14ac:dyDescent="0.25">
      <c r="A117" s="6"/>
      <c r="B117" s="7" t="s">
        <v>300</v>
      </c>
      <c r="C117" s="265" t="s">
        <v>300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5">
      <c r="A118" s="251">
        <v>33</v>
      </c>
      <c r="B118" s="251"/>
      <c r="C118" s="267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5">
      <c r="A119" s="252"/>
      <c r="B119" s="253"/>
      <c r="C119" s="268"/>
      <c r="D119" s="253"/>
      <c r="E119" s="253"/>
      <c r="F119" s="253"/>
      <c r="G119" s="254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E119" t="s">
        <v>302</v>
      </c>
    </row>
    <row r="120" spans="1:60" x14ac:dyDescent="0.25">
      <c r="A120" s="255"/>
      <c r="B120" s="256"/>
      <c r="C120" s="269"/>
      <c r="D120" s="256"/>
      <c r="E120" s="256"/>
      <c r="F120" s="256"/>
      <c r="G120" s="257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5">
      <c r="A121" s="255"/>
      <c r="B121" s="256"/>
      <c r="C121" s="269"/>
      <c r="D121" s="256"/>
      <c r="E121" s="256"/>
      <c r="F121" s="256"/>
      <c r="G121" s="257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5">
      <c r="A122" s="255"/>
      <c r="B122" s="256"/>
      <c r="C122" s="269"/>
      <c r="D122" s="256"/>
      <c r="E122" s="256"/>
      <c r="F122" s="256"/>
      <c r="G122" s="257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5">
      <c r="A123" s="258"/>
      <c r="B123" s="259"/>
      <c r="C123" s="270"/>
      <c r="D123" s="259"/>
      <c r="E123" s="259"/>
      <c r="F123" s="259"/>
      <c r="G123" s="260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6"/>
      <c r="B124" s="7" t="s">
        <v>300</v>
      </c>
      <c r="C124" s="265" t="s">
        <v>300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C125" s="271"/>
      <c r="AE125" t="s">
        <v>303</v>
      </c>
    </row>
  </sheetData>
  <mergeCells count="6">
    <mergeCell ref="A1:G1"/>
    <mergeCell ref="C2:G2"/>
    <mergeCell ref="C3:G3"/>
    <mergeCell ref="C4:G4"/>
    <mergeCell ref="A118:C118"/>
    <mergeCell ref="A119:G12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rambousekm</dc:creator>
  <cp:lastModifiedBy>rambousekm</cp:lastModifiedBy>
  <cp:lastPrinted>2014-02-28T09:52:57Z</cp:lastPrinted>
  <dcterms:created xsi:type="dcterms:W3CDTF">2009-04-08T07:15:50Z</dcterms:created>
  <dcterms:modified xsi:type="dcterms:W3CDTF">2021-06-29T16:28:40Z</dcterms:modified>
</cp:coreProperties>
</file>